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Q:\Supplier Files\Enviro + compliance letters\Conflict Minerals\CMRT_v6.4 20240521\"/>
    </mc:Choice>
  </mc:AlternateContent>
  <workbookProtection workbookAlgorithmName="SHA-512" workbookHashValue="xV3V0BvUUHTVojthRaZ2o65DO4P4spespKKq6utRFZyIiHzcI2Eqi6YkYIm5WJhxvdRAWLLO3uVPzVotx6egxg==" workbookSaltValue="GSW5kE3fybFX1FR+U6GJOQ==" workbookSpinCount="100000" lockStructure="1"/>
  <bookViews>
    <workbookView xWindow="0" yWindow="0" windowWidth="25200" windowHeight="1185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 i="5" l="1"/>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T5" i="5"/>
  <c r="B5" i="5"/>
  <c r="V5" i="5"/>
  <c r="J5" i="5"/>
  <c r="E5" i="5"/>
  <c r="X5" i="5" s="1"/>
  <c r="S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6" i="5"/>
  <c r="B7" i="5"/>
  <c r="B8" i="5"/>
  <c r="C5" i="5"/>
  <c r="C6" i="5"/>
  <c r="V6" i="5"/>
  <c r="J6" i="5"/>
  <c r="C7" i="5"/>
  <c r="V7" i="5"/>
  <c r="J7" i="5"/>
  <c r="C8" i="5"/>
  <c r="V8" i="5"/>
  <c r="J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69" i="6" s="1"/>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E6" i="5"/>
  <c r="E7" i="5"/>
  <c r="X7" i="5" s="1"/>
  <c r="E8" i="5"/>
  <c r="V9" i="5"/>
  <c r="E9" i="5"/>
  <c r="V10" i="5"/>
  <c r="E10" i="5"/>
  <c r="V11" i="5"/>
  <c r="E11" i="5"/>
  <c r="V12" i="5"/>
  <c r="E12" i="5"/>
  <c r="V13" i="5"/>
  <c r="E13" i="5"/>
  <c r="V14" i="5"/>
  <c r="E14" i="5"/>
  <c r="V15" i="5"/>
  <c r="E15" i="5"/>
  <c r="V16" i="5"/>
  <c r="E16" i="5"/>
  <c r="V17" i="5"/>
  <c r="E17" i="5"/>
  <c r="V18" i="5"/>
  <c r="E18" i="5"/>
  <c r="V19" i="5"/>
  <c r="E19" i="5"/>
  <c r="V20" i="5"/>
  <c r="E20" i="5"/>
  <c r="V21" i="5"/>
  <c r="E21" i="5"/>
  <c r="V22" i="5"/>
  <c r="E22" i="5"/>
  <c r="V23" i="5"/>
  <c r="E23" i="5"/>
  <c r="X23" i="5" s="1"/>
  <c r="V24" i="5"/>
  <c r="E24" i="5"/>
  <c r="V25" i="5"/>
  <c r="E25" i="5"/>
  <c r="V26" i="5"/>
  <c r="E26" i="5"/>
  <c r="V27" i="5"/>
  <c r="E27" i="5"/>
  <c r="V28" i="5"/>
  <c r="E28" i="5"/>
  <c r="V29" i="5"/>
  <c r="E29" i="5"/>
  <c r="V30" i="5"/>
  <c r="E30" i="5"/>
  <c r="V31" i="5"/>
  <c r="E31" i="5"/>
  <c r="X31" i="5" s="1"/>
  <c r="V32" i="5"/>
  <c r="E32" i="5"/>
  <c r="V33" i="5"/>
  <c r="E33" i="5"/>
  <c r="X33" i="5" s="1"/>
  <c r="V34" i="5"/>
  <c r="E34" i="5"/>
  <c r="V35" i="5"/>
  <c r="E35" i="5"/>
  <c r="X35" i="5" s="1"/>
  <c r="V36" i="5"/>
  <c r="E36" i="5"/>
  <c r="V37" i="5"/>
  <c r="E37" i="5"/>
  <c r="V38" i="5"/>
  <c r="E38" i="5"/>
  <c r="V39" i="5"/>
  <c r="E39" i="5"/>
  <c r="X39" i="5" s="1"/>
  <c r="V40" i="5"/>
  <c r="E40" i="5"/>
  <c r="V41" i="5"/>
  <c r="E41" i="5"/>
  <c r="V42" i="5"/>
  <c r="E42" i="5"/>
  <c r="V43" i="5"/>
  <c r="E43" i="5"/>
  <c r="V44" i="5"/>
  <c r="E44" i="5"/>
  <c r="V45" i="5"/>
  <c r="E45" i="5"/>
  <c r="X45" i="5" s="1"/>
  <c r="V46" i="5"/>
  <c r="E46" i="5"/>
  <c r="V47" i="5"/>
  <c r="E47" i="5"/>
  <c r="V48" i="5"/>
  <c r="E48" i="5"/>
  <c r="V49" i="5"/>
  <c r="E49" i="5"/>
  <c r="X49" i="5" s="1"/>
  <c r="V50" i="5"/>
  <c r="E50" i="5"/>
  <c r="V51" i="5"/>
  <c r="E51" i="5"/>
  <c r="V52" i="5"/>
  <c r="E52" i="5"/>
  <c r="V53" i="5"/>
  <c r="E53" i="5"/>
  <c r="X53" i="5" s="1"/>
  <c r="V54" i="5"/>
  <c r="E54" i="5"/>
  <c r="V55" i="5"/>
  <c r="E55" i="5"/>
  <c r="X55" i="5" s="1"/>
  <c r="V56" i="5"/>
  <c r="E56" i="5"/>
  <c r="V57" i="5"/>
  <c r="E57" i="5"/>
  <c r="V58" i="5"/>
  <c r="E58" i="5"/>
  <c r="V59" i="5"/>
  <c r="E59" i="5"/>
  <c r="X59" i="5" s="1"/>
  <c r="V60" i="5"/>
  <c r="E60" i="5"/>
  <c r="V61" i="5"/>
  <c r="E61" i="5"/>
  <c r="V62" i="5"/>
  <c r="E62" i="5"/>
  <c r="V63" i="5"/>
  <c r="E63" i="5"/>
  <c r="V64" i="5"/>
  <c r="E64" i="5"/>
  <c r="V65" i="5"/>
  <c r="E65" i="5"/>
  <c r="X65" i="5" s="1"/>
  <c r="V66" i="5"/>
  <c r="E66" i="5"/>
  <c r="V67" i="5"/>
  <c r="E67" i="5"/>
  <c r="X67" i="5" s="1"/>
  <c r="V68" i="5"/>
  <c r="E68" i="5"/>
  <c r="V69" i="5"/>
  <c r="E69" i="5"/>
  <c r="V70" i="5"/>
  <c r="E70" i="5"/>
  <c r="V71" i="5"/>
  <c r="E71" i="5"/>
  <c r="V72" i="5"/>
  <c r="E72" i="5"/>
  <c r="V73" i="5"/>
  <c r="E73" i="5"/>
  <c r="X73" i="5" s="1"/>
  <c r="V74" i="5"/>
  <c r="E74" i="5"/>
  <c r="V75" i="5"/>
  <c r="E75" i="5"/>
  <c r="X75" i="5" s="1"/>
  <c r="V76" i="5"/>
  <c r="E76" i="5"/>
  <c r="V77" i="5"/>
  <c r="E77" i="5"/>
  <c r="X77" i="5" s="1"/>
  <c r="V78" i="5"/>
  <c r="E78" i="5"/>
  <c r="V79" i="5"/>
  <c r="E79" i="5"/>
  <c r="X79" i="5" s="1"/>
  <c r="V80" i="5"/>
  <c r="E80" i="5"/>
  <c r="V81" i="5"/>
  <c r="E81" i="5"/>
  <c r="V82" i="5"/>
  <c r="E82" i="5"/>
  <c r="V83" i="5"/>
  <c r="E83" i="5"/>
  <c r="V84" i="5"/>
  <c r="E84" i="5"/>
  <c r="V85" i="5"/>
  <c r="E85" i="5"/>
  <c r="X85" i="5" s="1"/>
  <c r="V86" i="5"/>
  <c r="E86" i="5"/>
  <c r="V87" i="5"/>
  <c r="E87" i="5"/>
  <c r="V88" i="5"/>
  <c r="E88" i="5"/>
  <c r="V89" i="5"/>
  <c r="E89" i="5"/>
  <c r="X89" i="5" s="1"/>
  <c r="V90" i="5"/>
  <c r="E90" i="5"/>
  <c r="V91" i="5"/>
  <c r="E91" i="5"/>
  <c r="V92" i="5"/>
  <c r="E92" i="5"/>
  <c r="V93" i="5"/>
  <c r="E93" i="5"/>
  <c r="V94" i="5"/>
  <c r="E94" i="5"/>
  <c r="V95" i="5"/>
  <c r="E95" i="5"/>
  <c r="X95" i="5" s="1"/>
  <c r="V96" i="5"/>
  <c r="E96" i="5"/>
  <c r="V97" i="5"/>
  <c r="E97" i="5"/>
  <c r="X97" i="5" s="1"/>
  <c r="V98" i="5"/>
  <c r="E98" i="5"/>
  <c r="V99" i="5"/>
  <c r="E99" i="5"/>
  <c r="V100" i="5"/>
  <c r="E100" i="5"/>
  <c r="V101" i="5"/>
  <c r="E101" i="5"/>
  <c r="V102" i="5"/>
  <c r="E102" i="5"/>
  <c r="V103" i="5"/>
  <c r="E103" i="5"/>
  <c r="V104" i="5"/>
  <c r="E104" i="5"/>
  <c r="V105" i="5"/>
  <c r="E105" i="5"/>
  <c r="V106" i="5"/>
  <c r="E106" i="5"/>
  <c r="V107" i="5"/>
  <c r="E107" i="5"/>
  <c r="X107" i="5" s="1"/>
  <c r="V108" i="5"/>
  <c r="E108" i="5"/>
  <c r="V109" i="5"/>
  <c r="E109" i="5"/>
  <c r="V110" i="5"/>
  <c r="E110" i="5"/>
  <c r="V111" i="5"/>
  <c r="E111" i="5"/>
  <c r="V112" i="5"/>
  <c r="E112" i="5"/>
  <c r="V113" i="5"/>
  <c r="E113" i="5"/>
  <c r="X113" i="5" s="1"/>
  <c r="V114" i="5"/>
  <c r="E114" i="5"/>
  <c r="V115" i="5"/>
  <c r="E115" i="5"/>
  <c r="V116" i="5"/>
  <c r="E116" i="5"/>
  <c r="V117" i="5"/>
  <c r="E117" i="5"/>
  <c r="V118" i="5"/>
  <c r="E118" i="5"/>
  <c r="V119" i="5"/>
  <c r="E119" i="5"/>
  <c r="V120" i="5"/>
  <c r="E120" i="5"/>
  <c r="V121" i="5"/>
  <c r="E121" i="5"/>
  <c r="V122" i="5"/>
  <c r="E122" i="5"/>
  <c r="V123" i="5"/>
  <c r="E123" i="5"/>
  <c r="X123" i="5" s="1"/>
  <c r="V124" i="5"/>
  <c r="E124" i="5"/>
  <c r="V125" i="5"/>
  <c r="E125" i="5"/>
  <c r="V126" i="5"/>
  <c r="E126" i="5"/>
  <c r="V127" i="5"/>
  <c r="E127" i="5"/>
  <c r="X127" i="5" s="1"/>
  <c r="V128" i="5"/>
  <c r="E128" i="5"/>
  <c r="V129" i="5"/>
  <c r="E129" i="5"/>
  <c r="X129" i="5" s="1"/>
  <c r="V130" i="5"/>
  <c r="E130" i="5"/>
  <c r="V131" i="5"/>
  <c r="E131" i="5"/>
  <c r="X131" i="5" s="1"/>
  <c r="V132" i="5"/>
  <c r="E132" i="5"/>
  <c r="V133" i="5"/>
  <c r="E133" i="5"/>
  <c r="V134" i="5"/>
  <c r="E134" i="5"/>
  <c r="V135" i="5"/>
  <c r="E135" i="5"/>
  <c r="V136" i="5"/>
  <c r="E136" i="5"/>
  <c r="V137" i="5"/>
  <c r="E137" i="5"/>
  <c r="X137" i="5" s="1"/>
  <c r="V138" i="5"/>
  <c r="E138" i="5"/>
  <c r="V139" i="5"/>
  <c r="E139" i="5"/>
  <c r="X139" i="5" s="1"/>
  <c r="V140" i="5"/>
  <c r="E140" i="5"/>
  <c r="V141" i="5"/>
  <c r="E141" i="5"/>
  <c r="V142" i="5"/>
  <c r="E142" i="5"/>
  <c r="V143" i="5"/>
  <c r="E143" i="5"/>
  <c r="V144" i="5"/>
  <c r="E144" i="5"/>
  <c r="V145" i="5"/>
  <c r="E145" i="5"/>
  <c r="X145" i="5" s="1"/>
  <c r="V146" i="5"/>
  <c r="E146" i="5"/>
  <c r="V147" i="5"/>
  <c r="E147" i="5"/>
  <c r="X147" i="5" s="1"/>
  <c r="V148" i="5"/>
  <c r="E148" i="5"/>
  <c r="V149" i="5"/>
  <c r="E149" i="5"/>
  <c r="V150" i="5"/>
  <c r="E150" i="5"/>
  <c r="V151" i="5"/>
  <c r="E151" i="5"/>
  <c r="V152" i="5"/>
  <c r="E152" i="5"/>
  <c r="V153" i="5"/>
  <c r="E153" i="5"/>
  <c r="V154" i="5"/>
  <c r="E154" i="5"/>
  <c r="V155" i="5"/>
  <c r="E155" i="5"/>
  <c r="X155" i="5" s="1"/>
  <c r="V156" i="5"/>
  <c r="E156" i="5"/>
  <c r="V157" i="5"/>
  <c r="E157" i="5"/>
  <c r="V158" i="5"/>
  <c r="E158" i="5"/>
  <c r="V159" i="5"/>
  <c r="E159" i="5"/>
  <c r="X159" i="5" s="1"/>
  <c r="V160" i="5"/>
  <c r="E160" i="5"/>
  <c r="V161" i="5"/>
  <c r="E161" i="5"/>
  <c r="X161" i="5" s="1"/>
  <c r="V162" i="5"/>
  <c r="E162" i="5"/>
  <c r="V163" i="5"/>
  <c r="E163" i="5"/>
  <c r="V164" i="5"/>
  <c r="E164" i="5"/>
  <c r="V165" i="5"/>
  <c r="E165" i="5"/>
  <c r="V166" i="5"/>
  <c r="E166" i="5"/>
  <c r="V167" i="5"/>
  <c r="E167" i="5"/>
  <c r="X167" i="5" s="1"/>
  <c r="V168" i="5"/>
  <c r="E168" i="5"/>
  <c r="V169" i="5"/>
  <c r="E169" i="5"/>
  <c r="X169" i="5" s="1"/>
  <c r="V170" i="5"/>
  <c r="E170" i="5"/>
  <c r="V171" i="5"/>
  <c r="E171" i="5"/>
  <c r="X171" i="5" s="1"/>
  <c r="V172" i="5"/>
  <c r="E172" i="5"/>
  <c r="V173" i="5"/>
  <c r="E173" i="5"/>
  <c r="V174" i="5"/>
  <c r="E174" i="5"/>
  <c r="V175" i="5"/>
  <c r="E175" i="5"/>
  <c r="X175" i="5" s="1"/>
  <c r="V176" i="5"/>
  <c r="E176" i="5"/>
  <c r="V177" i="5"/>
  <c r="E177" i="5"/>
  <c r="X177" i="5" s="1"/>
  <c r="V178" i="5"/>
  <c r="E178" i="5"/>
  <c r="V179" i="5"/>
  <c r="E179" i="5"/>
  <c r="X179" i="5" s="1"/>
  <c r="V180" i="5"/>
  <c r="E180" i="5"/>
  <c r="V181" i="5"/>
  <c r="E181" i="5"/>
  <c r="V182" i="5"/>
  <c r="E182" i="5"/>
  <c r="V183" i="5"/>
  <c r="E183" i="5"/>
  <c r="X183" i="5" s="1"/>
  <c r="V184" i="5"/>
  <c r="E184" i="5"/>
  <c r="V185" i="5"/>
  <c r="E185" i="5"/>
  <c r="V186" i="5"/>
  <c r="E186" i="5"/>
  <c r="V187" i="5"/>
  <c r="E187" i="5"/>
  <c r="X187" i="5" s="1"/>
  <c r="V188" i="5"/>
  <c r="E188" i="5"/>
  <c r="V189" i="5"/>
  <c r="E189" i="5"/>
  <c r="V190" i="5"/>
  <c r="E190" i="5"/>
  <c r="V191" i="5"/>
  <c r="E191" i="5"/>
  <c r="V192" i="5"/>
  <c r="E192" i="5"/>
  <c r="V193" i="5"/>
  <c r="E193" i="5"/>
  <c r="V194" i="5"/>
  <c r="E194" i="5"/>
  <c r="V195" i="5"/>
  <c r="E195" i="5"/>
  <c r="X195" i="5" s="1"/>
  <c r="V196" i="5"/>
  <c r="E196" i="5"/>
  <c r="V197" i="5"/>
  <c r="E197" i="5"/>
  <c r="V198" i="5"/>
  <c r="E198" i="5"/>
  <c r="V199" i="5"/>
  <c r="E199" i="5"/>
  <c r="X199" i="5" s="1"/>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X213" i="5" s="1"/>
  <c r="V214" i="5"/>
  <c r="E214" i="5"/>
  <c r="V215" i="5"/>
  <c r="E215" i="5"/>
  <c r="V216" i="5"/>
  <c r="E216" i="5"/>
  <c r="V217" i="5"/>
  <c r="E217" i="5"/>
  <c r="V218" i="5"/>
  <c r="E218" i="5"/>
  <c r="V219" i="5"/>
  <c r="E219" i="5"/>
  <c r="V220" i="5"/>
  <c r="E220" i="5"/>
  <c r="V221" i="5"/>
  <c r="E221" i="5"/>
  <c r="V222" i="5"/>
  <c r="E222" i="5"/>
  <c r="V223" i="5"/>
  <c r="E223" i="5"/>
  <c r="X223" i="5" s="1"/>
  <c r="V224" i="5"/>
  <c r="E224" i="5"/>
  <c r="V225" i="5"/>
  <c r="E225" i="5"/>
  <c r="X225" i="5" s="1"/>
  <c r="V226" i="5"/>
  <c r="E226" i="5"/>
  <c r="V227" i="5"/>
  <c r="E227" i="5"/>
  <c r="X227" i="5" s="1"/>
  <c r="V228" i="5"/>
  <c r="E228" i="5"/>
  <c r="V229" i="5"/>
  <c r="E229" i="5"/>
  <c r="X229" i="5" s="1"/>
  <c r="V230" i="5"/>
  <c r="E230" i="5"/>
  <c r="V231" i="5"/>
  <c r="E231" i="5"/>
  <c r="X231" i="5" s="1"/>
  <c r="V232" i="5"/>
  <c r="E232" i="5"/>
  <c r="V233" i="5"/>
  <c r="E233" i="5"/>
  <c r="V234" i="5"/>
  <c r="E234" i="5"/>
  <c r="V235" i="5"/>
  <c r="E235" i="5"/>
  <c r="X235" i="5" s="1"/>
  <c r="V236" i="5"/>
  <c r="E236" i="5"/>
  <c r="V237" i="5"/>
  <c r="E237" i="5"/>
  <c r="V238" i="5"/>
  <c r="E238" i="5"/>
  <c r="V239" i="5"/>
  <c r="E239" i="5"/>
  <c r="V240" i="5"/>
  <c r="E240" i="5"/>
  <c r="V241" i="5"/>
  <c r="E241" i="5"/>
  <c r="V242" i="5"/>
  <c r="E242" i="5"/>
  <c r="V243" i="5"/>
  <c r="E243" i="5"/>
  <c r="V244" i="5"/>
  <c r="E244" i="5"/>
  <c r="V245" i="5"/>
  <c r="E245" i="5"/>
  <c r="X245" i="5" s="1"/>
  <c r="V246" i="5"/>
  <c r="E246" i="5"/>
  <c r="V247" i="5"/>
  <c r="E247" i="5"/>
  <c r="X247" i="5" s="1"/>
  <c r="V248" i="5"/>
  <c r="E248" i="5"/>
  <c r="V249" i="5"/>
  <c r="E249" i="5"/>
  <c r="V250" i="5"/>
  <c r="E250" i="5"/>
  <c r="V251" i="5"/>
  <c r="E251" i="5"/>
  <c r="V252" i="5"/>
  <c r="E252" i="5"/>
  <c r="V253" i="5"/>
  <c r="E253" i="5"/>
  <c r="V254" i="5"/>
  <c r="E254" i="5"/>
  <c r="V255" i="5"/>
  <c r="E255" i="5"/>
  <c r="X255" i="5" s="1"/>
  <c r="V256" i="5"/>
  <c r="E256" i="5"/>
  <c r="V257" i="5"/>
  <c r="E257" i="5"/>
  <c r="V258" i="5"/>
  <c r="E258" i="5"/>
  <c r="V259" i="5"/>
  <c r="E259" i="5"/>
  <c r="V260" i="5"/>
  <c r="E260" i="5"/>
  <c r="V261" i="5"/>
  <c r="E261" i="5"/>
  <c r="V262" i="5"/>
  <c r="E262" i="5"/>
  <c r="V263" i="5"/>
  <c r="E263" i="5"/>
  <c r="X263" i="5" s="1"/>
  <c r="V264" i="5"/>
  <c r="E264" i="5"/>
  <c r="V265" i="5"/>
  <c r="E265" i="5"/>
  <c r="V266" i="5"/>
  <c r="E266" i="5"/>
  <c r="V267" i="5"/>
  <c r="E267" i="5"/>
  <c r="V268" i="5"/>
  <c r="E268" i="5"/>
  <c r="V269" i="5"/>
  <c r="E269" i="5"/>
  <c r="X269" i="5" s="1"/>
  <c r="V270" i="5"/>
  <c r="E270" i="5"/>
  <c r="V271" i="5"/>
  <c r="E271" i="5"/>
  <c r="X271" i="5" s="1"/>
  <c r="V272" i="5"/>
  <c r="E272" i="5"/>
  <c r="V273" i="5"/>
  <c r="E273" i="5"/>
  <c r="X273" i="5" s="1"/>
  <c r="V274" i="5"/>
  <c r="E274" i="5"/>
  <c r="V275" i="5"/>
  <c r="E275" i="5"/>
  <c r="X275" i="5" s="1"/>
  <c r="V276" i="5"/>
  <c r="E276" i="5"/>
  <c r="V277" i="5"/>
  <c r="E277" i="5"/>
  <c r="V278" i="5"/>
  <c r="E278" i="5"/>
  <c r="V279" i="5"/>
  <c r="E279" i="5"/>
  <c r="V280" i="5"/>
  <c r="E280" i="5"/>
  <c r="V281" i="5"/>
  <c r="E281" i="5"/>
  <c r="V282" i="5"/>
  <c r="E282" i="5"/>
  <c r="V283" i="5"/>
  <c r="E283" i="5"/>
  <c r="X283" i="5" s="1"/>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X299" i="5" s="1"/>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X349" i="5" s="1"/>
  <c r="V350" i="5"/>
  <c r="E350" i="5"/>
  <c r="V351" i="5"/>
  <c r="E351" i="5"/>
  <c r="V352" i="5"/>
  <c r="E352" i="5"/>
  <c r="V353" i="5"/>
  <c r="E353" i="5"/>
  <c r="V354" i="5"/>
  <c r="E354" i="5"/>
  <c r="V355" i="5"/>
  <c r="E355" i="5"/>
  <c r="V356" i="5"/>
  <c r="E356" i="5"/>
  <c r="V357" i="5"/>
  <c r="E357" i="5"/>
  <c r="V358" i="5"/>
  <c r="E358" i="5"/>
  <c r="V359" i="5"/>
  <c r="E359" i="5"/>
  <c r="V360" i="5"/>
  <c r="E360" i="5"/>
  <c r="V361" i="5"/>
  <c r="E361" i="5"/>
  <c r="X361" i="5" s="1"/>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X377" i="5" s="1"/>
  <c r="V378" i="5"/>
  <c r="E378" i="5"/>
  <c r="V379" i="5"/>
  <c r="E379" i="5"/>
  <c r="V380" i="5"/>
  <c r="E380" i="5"/>
  <c r="V381" i="5"/>
  <c r="E381" i="5"/>
  <c r="V382" i="5"/>
  <c r="E382" i="5"/>
  <c r="V383" i="5"/>
  <c r="E383" i="5"/>
  <c r="V384" i="5"/>
  <c r="E384" i="5"/>
  <c r="V385" i="5"/>
  <c r="E385" i="5"/>
  <c r="X385" i="5" s="1"/>
  <c r="V386" i="5"/>
  <c r="E386" i="5"/>
  <c r="V387" i="5"/>
  <c r="E387" i="5"/>
  <c r="V388" i="5"/>
  <c r="E388" i="5"/>
  <c r="V389" i="5"/>
  <c r="E389" i="5"/>
  <c r="V390" i="5"/>
  <c r="E390" i="5"/>
  <c r="V391" i="5"/>
  <c r="E391" i="5"/>
  <c r="V392" i="5"/>
  <c r="E392" i="5"/>
  <c r="V393" i="5"/>
  <c r="E393" i="5"/>
  <c r="X393" i="5" s="1"/>
  <c r="V394" i="5"/>
  <c r="E394" i="5"/>
  <c r="V395" i="5"/>
  <c r="E395" i="5"/>
  <c r="V396" i="5"/>
  <c r="E396" i="5"/>
  <c r="V397" i="5"/>
  <c r="E397" i="5"/>
  <c r="X397" i="5" s="1"/>
  <c r="V398" i="5"/>
  <c r="E398" i="5"/>
  <c r="V399" i="5"/>
  <c r="E399" i="5"/>
  <c r="V400" i="5"/>
  <c r="E400" i="5"/>
  <c r="V401" i="5"/>
  <c r="E401" i="5"/>
  <c r="X401" i="5" s="1"/>
  <c r="V402" i="5"/>
  <c r="E402" i="5"/>
  <c r="V403" i="5"/>
  <c r="E403" i="5"/>
  <c r="V404" i="5"/>
  <c r="E404" i="5"/>
  <c r="V405" i="5"/>
  <c r="E405" i="5"/>
  <c r="X405" i="5" s="1"/>
  <c r="V406" i="5"/>
  <c r="E406" i="5"/>
  <c r="V407" i="5"/>
  <c r="E407" i="5"/>
  <c r="V408" i="5"/>
  <c r="E408" i="5"/>
  <c r="V409" i="5"/>
  <c r="E409" i="5"/>
  <c r="X409" i="5" s="1"/>
  <c r="V410" i="5"/>
  <c r="E410" i="5"/>
  <c r="V411" i="5"/>
  <c r="E411" i="5"/>
  <c r="V412" i="5"/>
  <c r="E412" i="5"/>
  <c r="V413" i="5"/>
  <c r="E413" i="5"/>
  <c r="X413" i="5" s="1"/>
  <c r="V414" i="5"/>
  <c r="E414" i="5"/>
  <c r="V415" i="5"/>
  <c r="E415" i="5"/>
  <c r="V416" i="5"/>
  <c r="E416" i="5"/>
  <c r="V417" i="5"/>
  <c r="E417" i="5"/>
  <c r="X417" i="5" s="1"/>
  <c r="V418" i="5"/>
  <c r="E418" i="5"/>
  <c r="V419" i="5"/>
  <c r="E419" i="5"/>
  <c r="V420" i="5"/>
  <c r="E420" i="5"/>
  <c r="V421" i="5"/>
  <c r="E421" i="5"/>
  <c r="X421" i="5" s="1"/>
  <c r="V422" i="5"/>
  <c r="E422" i="5"/>
  <c r="V423" i="5"/>
  <c r="E423" i="5"/>
  <c r="V424" i="5"/>
  <c r="E424" i="5"/>
  <c r="V425" i="5"/>
  <c r="E425" i="5"/>
  <c r="V426" i="5"/>
  <c r="E426" i="5"/>
  <c r="V427" i="5"/>
  <c r="E427" i="5"/>
  <c r="V428" i="5"/>
  <c r="E428" i="5"/>
  <c r="V429" i="5"/>
  <c r="E429" i="5"/>
  <c r="X429" i="5" s="1"/>
  <c r="V430" i="5"/>
  <c r="E430" i="5"/>
  <c r="V431" i="5"/>
  <c r="E431" i="5"/>
  <c r="V432" i="5"/>
  <c r="E432" i="5"/>
  <c r="V433" i="5"/>
  <c r="E433" i="5"/>
  <c r="V434" i="5"/>
  <c r="E434" i="5"/>
  <c r="V435" i="5"/>
  <c r="E435" i="5"/>
  <c r="V436" i="5"/>
  <c r="E436" i="5"/>
  <c r="V437" i="5"/>
  <c r="E437" i="5"/>
  <c r="X437" i="5" s="1"/>
  <c r="V438" i="5"/>
  <c r="E438" i="5"/>
  <c r="V439" i="5"/>
  <c r="E439" i="5"/>
  <c r="V440" i="5"/>
  <c r="E440" i="5"/>
  <c r="V441" i="5"/>
  <c r="E441" i="5"/>
  <c r="X441" i="5" s="1"/>
  <c r="V442" i="5"/>
  <c r="E442" i="5"/>
  <c r="V443" i="5"/>
  <c r="E443" i="5"/>
  <c r="V444" i="5"/>
  <c r="E444" i="5"/>
  <c r="V445" i="5"/>
  <c r="E445" i="5"/>
  <c r="X445" i="5" s="1"/>
  <c r="V446" i="5"/>
  <c r="E446" i="5"/>
  <c r="V447" i="5"/>
  <c r="E447" i="5"/>
  <c r="V448" i="5"/>
  <c r="E448" i="5"/>
  <c r="V449" i="5"/>
  <c r="E449" i="5"/>
  <c r="X449" i="5" s="1"/>
  <c r="V450" i="5"/>
  <c r="E450" i="5"/>
  <c r="V451" i="5"/>
  <c r="E451" i="5"/>
  <c r="V452" i="5"/>
  <c r="E452" i="5"/>
  <c r="V453" i="5"/>
  <c r="E453" i="5"/>
  <c r="V454" i="5"/>
  <c r="E454" i="5"/>
  <c r="V455" i="5"/>
  <c r="E455" i="5"/>
  <c r="V456" i="5"/>
  <c r="E456" i="5"/>
  <c r="V457" i="5"/>
  <c r="E457" i="5"/>
  <c r="V458" i="5"/>
  <c r="E458" i="5"/>
  <c r="V459" i="5"/>
  <c r="E459" i="5"/>
  <c r="V460" i="5"/>
  <c r="E460" i="5"/>
  <c r="V461" i="5"/>
  <c r="E461" i="5"/>
  <c r="X461" i="5" s="1"/>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X491" i="5" s="1"/>
  <c r="V492" i="5"/>
  <c r="E492" i="5"/>
  <c r="V493" i="5"/>
  <c r="E493" i="5"/>
  <c r="V494" i="5"/>
  <c r="E494" i="5"/>
  <c r="V495" i="5"/>
  <c r="E495" i="5"/>
  <c r="X495" i="5" s="1"/>
  <c r="V496" i="5"/>
  <c r="E496" i="5"/>
  <c r="V497" i="5"/>
  <c r="E497" i="5"/>
  <c r="V498" i="5"/>
  <c r="E498" i="5"/>
  <c r="V499" i="5"/>
  <c r="E499" i="5"/>
  <c r="V500" i="5"/>
  <c r="E500" i="5"/>
  <c r="V501" i="5"/>
  <c r="E501" i="5"/>
  <c r="V502" i="5"/>
  <c r="E502" i="5"/>
  <c r="V503" i="5"/>
  <c r="E503" i="5"/>
  <c r="V504" i="5"/>
  <c r="E504" i="5"/>
  <c r="V505" i="5"/>
  <c r="E505" i="5"/>
  <c r="V506" i="5"/>
  <c r="E506" i="5"/>
  <c r="V507" i="5"/>
  <c r="E507" i="5"/>
  <c r="X507" i="5" s="1"/>
  <c r="V508" i="5"/>
  <c r="E508" i="5"/>
  <c r="V509" i="5"/>
  <c r="E509" i="5"/>
  <c r="V510" i="5"/>
  <c r="E510" i="5"/>
  <c r="V511" i="5"/>
  <c r="E511" i="5"/>
  <c r="X511" i="5" s="1"/>
  <c r="V512" i="5"/>
  <c r="E512" i="5"/>
  <c r="V513" i="5"/>
  <c r="E513" i="5"/>
  <c r="V514" i="5"/>
  <c r="E514" i="5"/>
  <c r="V515" i="5"/>
  <c r="E515" i="5"/>
  <c r="V516" i="5"/>
  <c r="E516" i="5"/>
  <c r="V517" i="5"/>
  <c r="E517" i="5"/>
  <c r="V518" i="5"/>
  <c r="E518" i="5"/>
  <c r="V519" i="5"/>
  <c r="E519" i="5"/>
  <c r="V520" i="5"/>
  <c r="E520" i="5"/>
  <c r="V521" i="5"/>
  <c r="E521" i="5"/>
  <c r="V522" i="5"/>
  <c r="E522" i="5"/>
  <c r="V523" i="5"/>
  <c r="E523" i="5"/>
  <c r="X523" i="5" s="1"/>
  <c r="V524" i="5"/>
  <c r="E524" i="5"/>
  <c r="V525" i="5"/>
  <c r="E525" i="5"/>
  <c r="V526" i="5"/>
  <c r="E526" i="5"/>
  <c r="V527" i="5"/>
  <c r="E527" i="5"/>
  <c r="X527" i="5" s="1"/>
  <c r="V528" i="5"/>
  <c r="E528" i="5"/>
  <c r="V529" i="5"/>
  <c r="E529" i="5"/>
  <c r="V530" i="5"/>
  <c r="E530" i="5"/>
  <c r="V531" i="5"/>
  <c r="E531" i="5"/>
  <c r="V532" i="5"/>
  <c r="E532" i="5"/>
  <c r="V533" i="5"/>
  <c r="E533" i="5"/>
  <c r="V534" i="5"/>
  <c r="E534" i="5"/>
  <c r="V535" i="5"/>
  <c r="E535" i="5"/>
  <c r="V536" i="5"/>
  <c r="E536" i="5"/>
  <c r="V537" i="5"/>
  <c r="E537" i="5"/>
  <c r="V538" i="5"/>
  <c r="E538" i="5"/>
  <c r="V539" i="5"/>
  <c r="E539" i="5"/>
  <c r="X539" i="5" s="1"/>
  <c r="V540" i="5"/>
  <c r="E540" i="5"/>
  <c r="V541" i="5"/>
  <c r="E541" i="5"/>
  <c r="V542" i="5"/>
  <c r="E542" i="5"/>
  <c r="V543" i="5"/>
  <c r="E543" i="5"/>
  <c r="X543" i="5" s="1"/>
  <c r="V544" i="5"/>
  <c r="E544" i="5"/>
  <c r="V545" i="5"/>
  <c r="E545" i="5"/>
  <c r="V546" i="5"/>
  <c r="E546" i="5"/>
  <c r="V547" i="5"/>
  <c r="E547" i="5"/>
  <c r="V548" i="5"/>
  <c r="E548" i="5"/>
  <c r="V549" i="5"/>
  <c r="E549" i="5"/>
  <c r="V550" i="5"/>
  <c r="E550" i="5"/>
  <c r="V551" i="5"/>
  <c r="E551" i="5"/>
  <c r="X551" i="5" s="1"/>
  <c r="V552" i="5"/>
  <c r="E552" i="5"/>
  <c r="V553" i="5"/>
  <c r="E553" i="5"/>
  <c r="V554" i="5"/>
  <c r="E554" i="5"/>
  <c r="V555" i="5"/>
  <c r="E555" i="5"/>
  <c r="V556" i="5"/>
  <c r="E556" i="5"/>
  <c r="V557" i="5"/>
  <c r="E557" i="5"/>
  <c r="V558" i="5"/>
  <c r="E558" i="5"/>
  <c r="V559" i="5"/>
  <c r="E559" i="5"/>
  <c r="V560" i="5"/>
  <c r="E560" i="5"/>
  <c r="V561" i="5"/>
  <c r="E561" i="5"/>
  <c r="V562" i="5"/>
  <c r="E562" i="5"/>
  <c r="V563" i="5"/>
  <c r="E563" i="5"/>
  <c r="X563" i="5" s="1"/>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X658" i="5" s="1"/>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X780" i="5" s="1"/>
  <c r="V781" i="5"/>
  <c r="E781" i="5"/>
  <c r="V782" i="5"/>
  <c r="E782" i="5"/>
  <c r="X782" i="5" s="1"/>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X813" i="5" s="1"/>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X875" i="5" s="1"/>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X931" i="5" s="1"/>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X995" i="5" s="1"/>
  <c r="V996" i="5"/>
  <c r="E996" i="5"/>
  <c r="V997" i="5"/>
  <c r="E997" i="5"/>
  <c r="V998" i="5"/>
  <c r="E998" i="5"/>
  <c r="V999" i="5"/>
  <c r="E999" i="5"/>
  <c r="X999" i="5" s="1"/>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X1019" i="5" s="1"/>
  <c r="V1020" i="5"/>
  <c r="E1020" i="5"/>
  <c r="V1021" i="5"/>
  <c r="E1021" i="5"/>
  <c r="V1022" i="5"/>
  <c r="E1022" i="5"/>
  <c r="V1023" i="5"/>
  <c r="E1023" i="5"/>
  <c r="X1023" i="5" s="1"/>
  <c r="V1024" i="5"/>
  <c r="E1024" i="5"/>
  <c r="V1025" i="5"/>
  <c r="E1025" i="5"/>
  <c r="V1026" i="5"/>
  <c r="E1026" i="5"/>
  <c r="V1027" i="5"/>
  <c r="E1027" i="5"/>
  <c r="V1028" i="5"/>
  <c r="E1028" i="5"/>
  <c r="V1029" i="5"/>
  <c r="E1029" i="5"/>
  <c r="V1030" i="5"/>
  <c r="E1030" i="5"/>
  <c r="V1031" i="5"/>
  <c r="E1031" i="5"/>
  <c r="X1031" i="5" s="1"/>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X1043" i="5" s="1"/>
  <c r="V1044" i="5"/>
  <c r="E1044" i="5"/>
  <c r="V1045" i="5"/>
  <c r="E1045" i="5"/>
  <c r="V1046" i="5"/>
  <c r="E1046" i="5"/>
  <c r="V1047" i="5"/>
  <c r="E1047" i="5"/>
  <c r="X1047" i="5" s="1"/>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X1059" i="5" s="1"/>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X1075" i="5" s="1"/>
  <c r="V1076" i="5"/>
  <c r="E1076" i="5"/>
  <c r="V1077" i="5"/>
  <c r="E1077" i="5"/>
  <c r="V1078" i="5"/>
  <c r="E1078" i="5"/>
  <c r="V1079" i="5"/>
  <c r="E1079" i="5"/>
  <c r="V1080" i="5"/>
  <c r="E1080" i="5"/>
  <c r="V1081" i="5"/>
  <c r="E1081" i="5"/>
  <c r="V1082" i="5"/>
  <c r="E1082" i="5"/>
  <c r="V1083" i="5"/>
  <c r="E1083" i="5"/>
  <c r="X1083" i="5" s="1"/>
  <c r="V1084" i="5"/>
  <c r="E1084" i="5"/>
  <c r="V1085" i="5"/>
  <c r="E1085" i="5"/>
  <c r="V1086" i="5"/>
  <c r="E1086" i="5"/>
  <c r="V1087" i="5"/>
  <c r="E1087" i="5"/>
  <c r="X1087" i="5" s="1"/>
  <c r="V1088" i="5"/>
  <c r="E1088" i="5"/>
  <c r="V1089" i="5"/>
  <c r="E1089" i="5"/>
  <c r="V1090" i="5"/>
  <c r="E1090" i="5"/>
  <c r="V1091" i="5"/>
  <c r="E1091" i="5"/>
  <c r="X1091" i="5" s="1"/>
  <c r="V1092" i="5"/>
  <c r="E1092" i="5"/>
  <c r="V1093" i="5"/>
  <c r="E1093" i="5"/>
  <c r="V1094" i="5"/>
  <c r="E1094" i="5"/>
  <c r="V1095" i="5"/>
  <c r="E1095" i="5"/>
  <c r="V1096" i="5"/>
  <c r="E1096" i="5"/>
  <c r="V1097" i="5"/>
  <c r="E1097" i="5"/>
  <c r="V1098" i="5"/>
  <c r="E1098" i="5"/>
  <c r="V1099" i="5"/>
  <c r="E1099" i="5"/>
  <c r="X1099" i="5" s="1"/>
  <c r="V1100" i="5"/>
  <c r="E1100" i="5"/>
  <c r="V1101" i="5"/>
  <c r="E1101" i="5"/>
  <c r="V1102" i="5"/>
  <c r="E1102" i="5"/>
  <c r="X1102" i="5" s="1"/>
  <c r="V1103" i="5"/>
  <c r="E1103" i="5"/>
  <c r="X1103" i="5" s="1"/>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X1119" i="5" s="1"/>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X1139" i="5" s="1"/>
  <c r="V1140" i="5"/>
  <c r="E1140" i="5"/>
  <c r="V1141" i="5"/>
  <c r="E1141" i="5"/>
  <c r="V1142" i="5"/>
  <c r="E1142" i="5"/>
  <c r="V1143" i="5"/>
  <c r="E1143" i="5"/>
  <c r="X1143" i="5" s="1"/>
  <c r="V1144" i="5"/>
  <c r="E1144" i="5"/>
  <c r="V1145" i="5"/>
  <c r="E1145" i="5"/>
  <c r="V1146" i="5"/>
  <c r="E1146" i="5"/>
  <c r="V1147" i="5"/>
  <c r="E1147" i="5"/>
  <c r="X1147" i="5" s="1"/>
  <c r="V1148" i="5"/>
  <c r="E1148" i="5"/>
  <c r="V1149" i="5"/>
  <c r="E1149" i="5"/>
  <c r="V1150" i="5"/>
  <c r="E1150" i="5"/>
  <c r="V1151" i="5"/>
  <c r="E1151" i="5"/>
  <c r="V1152" i="5"/>
  <c r="E1152" i="5"/>
  <c r="V1153" i="5"/>
  <c r="E1153" i="5"/>
  <c r="V1154" i="5"/>
  <c r="E1154" i="5"/>
  <c r="V1155" i="5"/>
  <c r="E1155" i="5"/>
  <c r="V1156" i="5"/>
  <c r="E1156" i="5"/>
  <c r="V1157" i="5"/>
  <c r="E1157" i="5"/>
  <c r="X1157" i="5" s="1"/>
  <c r="V1158" i="5"/>
  <c r="E1158" i="5"/>
  <c r="V1159" i="5"/>
  <c r="E1159" i="5"/>
  <c r="V1160" i="5"/>
  <c r="E1160" i="5"/>
  <c r="V1161" i="5"/>
  <c r="E1161" i="5"/>
  <c r="V1162" i="5"/>
  <c r="E1162" i="5"/>
  <c r="V1163" i="5"/>
  <c r="E1163" i="5"/>
  <c r="V1164" i="5"/>
  <c r="E1164" i="5"/>
  <c r="V1165" i="5"/>
  <c r="E1165" i="5"/>
  <c r="X1165" i="5" s="1"/>
  <c r="V1166" i="5"/>
  <c r="E1166" i="5"/>
  <c r="V1167" i="5"/>
  <c r="E1167" i="5"/>
  <c r="V1168" i="5"/>
  <c r="E1168" i="5"/>
  <c r="V1169" i="5"/>
  <c r="E1169" i="5"/>
  <c r="X1169" i="5" s="1"/>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X1185" i="5" s="1"/>
  <c r="V1186" i="5"/>
  <c r="E1186" i="5"/>
  <c r="V1187" i="5"/>
  <c r="E1187" i="5"/>
  <c r="V1188" i="5"/>
  <c r="E1188" i="5"/>
  <c r="V1189" i="5"/>
  <c r="E1189" i="5"/>
  <c r="X1189" i="5" s="1"/>
  <c r="V1190" i="5"/>
  <c r="E1190" i="5"/>
  <c r="V1191" i="5"/>
  <c r="E1191" i="5"/>
  <c r="V1192" i="5"/>
  <c r="E1192" i="5"/>
  <c r="V1193" i="5"/>
  <c r="E1193" i="5"/>
  <c r="V1194" i="5"/>
  <c r="E1194" i="5"/>
  <c r="V1195" i="5"/>
  <c r="E1195" i="5"/>
  <c r="V1196" i="5"/>
  <c r="E1196" i="5"/>
  <c r="V1197" i="5"/>
  <c r="E1197" i="5"/>
  <c r="X1197" i="5" s="1"/>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X1213" i="5" s="1"/>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X1229" i="5" s="1"/>
  <c r="V1230" i="5"/>
  <c r="E1230" i="5"/>
  <c r="V1231" i="5"/>
  <c r="E1231" i="5"/>
  <c r="V1232" i="5"/>
  <c r="E1232" i="5"/>
  <c r="V1233" i="5"/>
  <c r="E1233" i="5"/>
  <c r="V1234" i="5"/>
  <c r="E1234" i="5"/>
  <c r="V1235" i="5"/>
  <c r="E1235" i="5"/>
  <c r="V1236" i="5"/>
  <c r="E1236" i="5"/>
  <c r="V1237" i="5"/>
  <c r="E1237" i="5"/>
  <c r="X1237" i="5" s="1"/>
  <c r="V1238" i="5"/>
  <c r="E1238" i="5"/>
  <c r="V1239" i="5"/>
  <c r="E1239" i="5"/>
  <c r="V1240" i="5"/>
  <c r="E1240" i="5"/>
  <c r="V1241" i="5"/>
  <c r="E1241" i="5"/>
  <c r="X1241" i="5" s="1"/>
  <c r="V1242" i="5"/>
  <c r="E1242" i="5"/>
  <c r="V1243" i="5"/>
  <c r="E1243" i="5"/>
  <c r="V1244" i="5"/>
  <c r="E1244" i="5"/>
  <c r="V1245" i="5"/>
  <c r="E1245" i="5"/>
  <c r="X1245" i="5" s="1"/>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X1344" i="5" s="1"/>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X1447" i="5" s="1"/>
  <c r="V1448" i="5"/>
  <c r="E1448" i="5"/>
  <c r="V1449" i="5"/>
  <c r="E1449" i="5"/>
  <c r="X1449" i="5" s="1"/>
  <c r="V1450" i="5"/>
  <c r="E1450" i="5"/>
  <c r="V1451" i="5"/>
  <c r="E1451" i="5"/>
  <c r="X1451" i="5" s="1"/>
  <c r="V1452" i="5"/>
  <c r="E1452" i="5"/>
  <c r="V1453" i="5"/>
  <c r="E1453" i="5"/>
  <c r="V1454" i="5"/>
  <c r="E1454" i="5"/>
  <c r="X1454" i="5" s="1"/>
  <c r="V1455" i="5"/>
  <c r="E1455" i="5"/>
  <c r="V1456" i="5"/>
  <c r="E1456" i="5"/>
  <c r="V1457" i="5"/>
  <c r="E1457" i="5"/>
  <c r="V1458" i="5"/>
  <c r="E1458" i="5"/>
  <c r="V1459" i="5"/>
  <c r="E1459" i="5"/>
  <c r="V1460" i="5"/>
  <c r="E1460" i="5"/>
  <c r="V1461" i="5"/>
  <c r="E1461" i="5"/>
  <c r="V1462" i="5"/>
  <c r="E1462" i="5"/>
  <c r="V1463" i="5"/>
  <c r="E1463" i="5"/>
  <c r="V1464" i="5"/>
  <c r="E1464" i="5"/>
  <c r="V1465" i="5"/>
  <c r="E1465" i="5"/>
  <c r="X1465" i="5" s="1"/>
  <c r="V1466" i="5"/>
  <c r="E1466" i="5"/>
  <c r="V1467" i="5"/>
  <c r="E1467" i="5"/>
  <c r="V1468" i="5"/>
  <c r="E1468" i="5"/>
  <c r="X1468" i="5" s="1"/>
  <c r="V1469" i="5"/>
  <c r="E1469" i="5"/>
  <c r="V1470" i="5"/>
  <c r="E1470" i="5"/>
  <c r="X1470" i="5" s="1"/>
  <c r="V1471" i="5"/>
  <c r="E1471" i="5"/>
  <c r="V1472" i="5"/>
  <c r="E1472" i="5"/>
  <c r="V1473" i="5"/>
  <c r="E1473" i="5"/>
  <c r="V1474" i="5"/>
  <c r="E1474" i="5"/>
  <c r="X1474" i="5" s="1"/>
  <c r="V1475" i="5"/>
  <c r="E1475" i="5"/>
  <c r="V1476" i="5"/>
  <c r="E1476" i="5"/>
  <c r="V1477" i="5"/>
  <c r="E1477" i="5"/>
  <c r="V1478" i="5"/>
  <c r="E1478" i="5"/>
  <c r="V1479" i="5"/>
  <c r="E1479" i="5"/>
  <c r="X1479" i="5" s="1"/>
  <c r="V1480" i="5"/>
  <c r="E1480" i="5"/>
  <c r="V1481" i="5"/>
  <c r="E1481" i="5"/>
  <c r="V1482" i="5"/>
  <c r="E1482" i="5"/>
  <c r="X1482" i="5" s="1"/>
  <c r="V1483" i="5"/>
  <c r="E1483" i="5"/>
  <c r="V1484" i="5"/>
  <c r="E1484" i="5"/>
  <c r="V1485" i="5"/>
  <c r="E1485" i="5"/>
  <c r="V1486" i="5"/>
  <c r="E1486" i="5"/>
  <c r="V1487" i="5"/>
  <c r="E1487" i="5"/>
  <c r="V1488" i="5"/>
  <c r="E1488" i="5"/>
  <c r="V1489" i="5"/>
  <c r="E1489" i="5"/>
  <c r="V1490" i="5"/>
  <c r="E1490" i="5"/>
  <c r="V1491" i="5"/>
  <c r="E1491" i="5"/>
  <c r="V1492" i="5"/>
  <c r="E1492" i="5"/>
  <c r="X1492" i="5" s="1"/>
  <c r="V1493" i="5"/>
  <c r="E1493" i="5"/>
  <c r="V1494" i="5"/>
  <c r="E1494" i="5"/>
  <c r="V1495" i="5"/>
  <c r="E1495" i="5"/>
  <c r="X1495" i="5" s="1"/>
  <c r="V1496" i="5"/>
  <c r="E1496" i="5"/>
  <c r="V1497" i="5"/>
  <c r="E1497" i="5"/>
  <c r="X1497" i="5" s="1"/>
  <c r="V1498" i="5"/>
  <c r="E1498" i="5"/>
  <c r="V1499" i="5"/>
  <c r="E1499" i="5"/>
  <c r="X1499" i="5" s="1"/>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X1513" i="5" s="1"/>
  <c r="V1514" i="5"/>
  <c r="E1514" i="5"/>
  <c r="V1515" i="5"/>
  <c r="E1515" i="5"/>
  <c r="X1515" i="5" s="1"/>
  <c r="V1516" i="5"/>
  <c r="E1516" i="5"/>
  <c r="V1517" i="5"/>
  <c r="E1517" i="5"/>
  <c r="V1518" i="5"/>
  <c r="E1518" i="5"/>
  <c r="V1519" i="5"/>
  <c r="E1519" i="5"/>
  <c r="V1520" i="5"/>
  <c r="E1520" i="5"/>
  <c r="X1520" i="5" s="1"/>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X1538" i="5" s="1"/>
  <c r="V1539" i="5"/>
  <c r="E1539" i="5"/>
  <c r="V1540" i="5"/>
  <c r="E1540" i="5"/>
  <c r="V1541" i="5"/>
  <c r="E1541" i="5"/>
  <c r="V1542" i="5"/>
  <c r="E1542" i="5"/>
  <c r="V1543" i="5"/>
  <c r="E1543" i="5"/>
  <c r="V1544" i="5"/>
  <c r="E1544" i="5"/>
  <c r="V1545" i="5"/>
  <c r="E1545" i="5"/>
  <c r="V1546" i="5"/>
  <c r="E1546" i="5"/>
  <c r="X1546" i="5" s="1"/>
  <c r="V1547" i="5"/>
  <c r="E1547" i="5"/>
  <c r="V1548" i="5"/>
  <c r="E1548" i="5"/>
  <c r="V1549" i="5"/>
  <c r="E1549" i="5"/>
  <c r="V1550" i="5"/>
  <c r="E1550" i="5"/>
  <c r="V1551" i="5"/>
  <c r="E1551" i="5"/>
  <c r="X1551" i="5" s="1"/>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X1625" i="5" s="1"/>
  <c r="V1626" i="5"/>
  <c r="E1626" i="5"/>
  <c r="V1627" i="5"/>
  <c r="E1627" i="5"/>
  <c r="V1628" i="5"/>
  <c r="E1628" i="5"/>
  <c r="X1628" i="5" s="1"/>
  <c r="V1629" i="5"/>
  <c r="E1629" i="5"/>
  <c r="V1630" i="5"/>
  <c r="E1630" i="5"/>
  <c r="V1631" i="5"/>
  <c r="E1631" i="5"/>
  <c r="V1632" i="5"/>
  <c r="E1632" i="5"/>
  <c r="X1632" i="5" s="1"/>
  <c r="V1633" i="5"/>
  <c r="E1633" i="5"/>
  <c r="V1634" i="5"/>
  <c r="E1634" i="5"/>
  <c r="V1635" i="5"/>
  <c r="E1635" i="5"/>
  <c r="V1636" i="5"/>
  <c r="E1636" i="5"/>
  <c r="V1637" i="5"/>
  <c r="E1637" i="5"/>
  <c r="X1637" i="5" s="1"/>
  <c r="V1638" i="5"/>
  <c r="E1638" i="5"/>
  <c r="V1639" i="5"/>
  <c r="E1639" i="5"/>
  <c r="V1640" i="5"/>
  <c r="E1640" i="5"/>
  <c r="V1641" i="5"/>
  <c r="E1641" i="5"/>
  <c r="V1642" i="5"/>
  <c r="E1642" i="5"/>
  <c r="V1643" i="5"/>
  <c r="E1643" i="5"/>
  <c r="V1644" i="5"/>
  <c r="E1644" i="5"/>
  <c r="V1645" i="5"/>
  <c r="E1645" i="5"/>
  <c r="V1646" i="5"/>
  <c r="E1646" i="5"/>
  <c r="V1647" i="5"/>
  <c r="E1647" i="5"/>
  <c r="V1648" i="5"/>
  <c r="E1648" i="5"/>
  <c r="X1648" i="5" s="1"/>
  <c r="V1649" i="5"/>
  <c r="E1649" i="5"/>
  <c r="X1649" i="5" s="1"/>
  <c r="V1650" i="5"/>
  <c r="E1650" i="5"/>
  <c r="V1651" i="5"/>
  <c r="E1651" i="5"/>
  <c r="V1652" i="5"/>
  <c r="E1652" i="5"/>
  <c r="V1653" i="5"/>
  <c r="E1653" i="5"/>
  <c r="V1654" i="5"/>
  <c r="E1654" i="5"/>
  <c r="V1655" i="5"/>
  <c r="E1655" i="5"/>
  <c r="V1656" i="5"/>
  <c r="E1656" i="5"/>
  <c r="X1656" i="5" s="1"/>
  <c r="V1657" i="5"/>
  <c r="E1657" i="5"/>
  <c r="V1658" i="5"/>
  <c r="E1658" i="5"/>
  <c r="V1659" i="5"/>
  <c r="E1659" i="5"/>
  <c r="V1660" i="5"/>
  <c r="E1660" i="5"/>
  <c r="V1661" i="5"/>
  <c r="E1661" i="5"/>
  <c r="X1661" i="5" s="1"/>
  <c r="V1662" i="5"/>
  <c r="E1662" i="5"/>
  <c r="V1663" i="5"/>
  <c r="E1663" i="5"/>
  <c r="V1664" i="5"/>
  <c r="E1664" i="5"/>
  <c r="X1664" i="5" s="1"/>
  <c r="V1665" i="5"/>
  <c r="E1665" i="5"/>
  <c r="X1665" i="5" s="1"/>
  <c r="V1666" i="5"/>
  <c r="E1666" i="5"/>
  <c r="V1667" i="5"/>
  <c r="E1667" i="5"/>
  <c r="V1668" i="5"/>
  <c r="E1668" i="5"/>
  <c r="V1669" i="5"/>
  <c r="E1669" i="5"/>
  <c r="V1670" i="5"/>
  <c r="E1670" i="5"/>
  <c r="V1671" i="5"/>
  <c r="E1671" i="5"/>
  <c r="V1672" i="5"/>
  <c r="E1672" i="5"/>
  <c r="V1673" i="5"/>
  <c r="E1673" i="5"/>
  <c r="V1674" i="5"/>
  <c r="E1674" i="5"/>
  <c r="V1675" i="5"/>
  <c r="E1675" i="5"/>
  <c r="V1676" i="5"/>
  <c r="E1676" i="5"/>
  <c r="X1676" i="5" s="1"/>
  <c r="V1677" i="5"/>
  <c r="E1677" i="5"/>
  <c r="X1677" i="5" s="1"/>
  <c r="V1678" i="5"/>
  <c r="E1678" i="5"/>
  <c r="V1679" i="5"/>
  <c r="E1679" i="5"/>
  <c r="V1680" i="5"/>
  <c r="E1680" i="5"/>
  <c r="X1680" i="5" s="1"/>
  <c r="V1681" i="5"/>
  <c r="E1681" i="5"/>
  <c r="V1682" i="5"/>
  <c r="E1682" i="5"/>
  <c r="V1683" i="5"/>
  <c r="E1683" i="5"/>
  <c r="V1684" i="5"/>
  <c r="E1684" i="5"/>
  <c r="V1685" i="5"/>
  <c r="E1685" i="5"/>
  <c r="X1685" i="5" s="1"/>
  <c r="V1686" i="5"/>
  <c r="E1686" i="5"/>
  <c r="V1687" i="5"/>
  <c r="E1687" i="5"/>
  <c r="V1688" i="5"/>
  <c r="E1688" i="5"/>
  <c r="V1689" i="5"/>
  <c r="E1689" i="5"/>
  <c r="V1690" i="5"/>
  <c r="E1690" i="5"/>
  <c r="V1691" i="5"/>
  <c r="E1691" i="5"/>
  <c r="V1692" i="5"/>
  <c r="E1692" i="5"/>
  <c r="V1693" i="5"/>
  <c r="E1693" i="5"/>
  <c r="V1694" i="5"/>
  <c r="E1694" i="5"/>
  <c r="V1695" i="5"/>
  <c r="E1695" i="5"/>
  <c r="V1696" i="5"/>
  <c r="E1696" i="5"/>
  <c r="X1696" i="5" s="1"/>
  <c r="V1697" i="5"/>
  <c r="E1697" i="5"/>
  <c r="V1698" i="5"/>
  <c r="E1698" i="5"/>
  <c r="V1699" i="5"/>
  <c r="E1699" i="5"/>
  <c r="V1700" i="5"/>
  <c r="E1700" i="5"/>
  <c r="V1701" i="5"/>
  <c r="E1701" i="5"/>
  <c r="V1702" i="5"/>
  <c r="E1702" i="5"/>
  <c r="V1703" i="5"/>
  <c r="E1703" i="5"/>
  <c r="V1704" i="5"/>
  <c r="E1704" i="5"/>
  <c r="V1705" i="5"/>
  <c r="E1705" i="5"/>
  <c r="X1705" i="5" s="1"/>
  <c r="V1706" i="5"/>
  <c r="E1706" i="5"/>
  <c r="V1707" i="5"/>
  <c r="E1707" i="5"/>
  <c r="V1708" i="5"/>
  <c r="E1708" i="5"/>
  <c r="X1708" i="5" s="1"/>
  <c r="V1709" i="5"/>
  <c r="E1709" i="5"/>
  <c r="X1709" i="5" s="1"/>
  <c r="V1710" i="5"/>
  <c r="E1710" i="5"/>
  <c r="V1711" i="5"/>
  <c r="E1711" i="5"/>
  <c r="V1712" i="5"/>
  <c r="E1712" i="5"/>
  <c r="V1713" i="5"/>
  <c r="E1713" i="5"/>
  <c r="V1714" i="5"/>
  <c r="E1714" i="5"/>
  <c r="V1715" i="5"/>
  <c r="E1715" i="5"/>
  <c r="V1716" i="5"/>
  <c r="E1716" i="5"/>
  <c r="V1717" i="5"/>
  <c r="E1717" i="5"/>
  <c r="X1717" i="5" s="1"/>
  <c r="V1718" i="5"/>
  <c r="E1718" i="5"/>
  <c r="V1719" i="5"/>
  <c r="E1719" i="5"/>
  <c r="V1720" i="5"/>
  <c r="E1720" i="5"/>
  <c r="V1721" i="5"/>
  <c r="E1721" i="5"/>
  <c r="X1721" i="5" s="1"/>
  <c r="V1722" i="5"/>
  <c r="E1722" i="5"/>
  <c r="V1723" i="5"/>
  <c r="E1723" i="5"/>
  <c r="V1724" i="5"/>
  <c r="E1724" i="5"/>
  <c r="V1725" i="5"/>
  <c r="E1725" i="5"/>
  <c r="V1726" i="5"/>
  <c r="E1726" i="5"/>
  <c r="V1727" i="5"/>
  <c r="E1727" i="5"/>
  <c r="V1728" i="5"/>
  <c r="E1728" i="5"/>
  <c r="V1729" i="5"/>
  <c r="E1729" i="5"/>
  <c r="X1729" i="5" s="1"/>
  <c r="V1730" i="5"/>
  <c r="E1730" i="5"/>
  <c r="V1731" i="5"/>
  <c r="E1731" i="5"/>
  <c r="V1732" i="5"/>
  <c r="E1732" i="5"/>
  <c r="V1733" i="5"/>
  <c r="E1733" i="5"/>
  <c r="V1734" i="5"/>
  <c r="E1734" i="5"/>
  <c r="V1735" i="5"/>
  <c r="E1735" i="5"/>
  <c r="X1735" i="5" s="1"/>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X1753" i="5" s="1"/>
  <c r="V1754" i="5"/>
  <c r="E1754" i="5"/>
  <c r="V1755" i="5"/>
  <c r="E1755" i="5"/>
  <c r="V1756" i="5"/>
  <c r="E1756" i="5"/>
  <c r="X1756" i="5" s="1"/>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X1782" i="5" s="1"/>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X1802" i="5" s="1"/>
  <c r="V1803" i="5"/>
  <c r="E1803" i="5"/>
  <c r="V1804" i="5"/>
  <c r="E1804" i="5"/>
  <c r="V1805" i="5"/>
  <c r="E1805" i="5"/>
  <c r="V1806" i="5"/>
  <c r="E1806" i="5"/>
  <c r="V1807" i="5"/>
  <c r="E1807" i="5"/>
  <c r="V1808" i="5"/>
  <c r="E1808" i="5"/>
  <c r="V1809" i="5"/>
  <c r="E1809" i="5"/>
  <c r="V1810" i="5"/>
  <c r="E1810" i="5"/>
  <c r="V1811" i="5"/>
  <c r="E1811" i="5"/>
  <c r="V1812" i="5"/>
  <c r="E1812" i="5"/>
  <c r="V1813" i="5"/>
  <c r="E1813" i="5"/>
  <c r="X1813" i="5" s="1"/>
  <c r="V1814" i="5"/>
  <c r="E1814" i="5"/>
  <c r="V1815" i="5"/>
  <c r="E1815" i="5"/>
  <c r="V1816" i="5"/>
  <c r="E1816" i="5"/>
  <c r="X1816" i="5" s="1"/>
  <c r="V1817" i="5"/>
  <c r="E1817" i="5"/>
  <c r="V1818" i="5"/>
  <c r="E1818" i="5"/>
  <c r="V1819" i="5"/>
  <c r="E1819" i="5"/>
  <c r="V1820" i="5"/>
  <c r="E1820" i="5"/>
  <c r="V1821" i="5"/>
  <c r="E1821" i="5"/>
  <c r="V1822" i="5"/>
  <c r="E1822" i="5"/>
  <c r="V1823" i="5"/>
  <c r="E1823" i="5"/>
  <c r="V1824" i="5"/>
  <c r="E1824" i="5"/>
  <c r="X1824" i="5" s="1"/>
  <c r="V1825" i="5"/>
  <c r="E1825" i="5"/>
  <c r="V1826" i="5"/>
  <c r="E1826" i="5"/>
  <c r="V1827" i="5"/>
  <c r="E1827" i="5"/>
  <c r="V1828" i="5"/>
  <c r="E1828" i="5"/>
  <c r="V1829" i="5"/>
  <c r="E1829" i="5"/>
  <c r="V1830" i="5"/>
  <c r="E1830" i="5"/>
  <c r="X1830" i="5" s="1"/>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X1844" i="5" s="1"/>
  <c r="V1845" i="5"/>
  <c r="E1845" i="5"/>
  <c r="V1846" i="5"/>
  <c r="E1846" i="5"/>
  <c r="V1847" i="5"/>
  <c r="E1847" i="5"/>
  <c r="V1848" i="5"/>
  <c r="E1848" i="5"/>
  <c r="X1848" i="5" s="1"/>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X1873" i="5" s="1"/>
  <c r="V1874" i="5"/>
  <c r="E1874" i="5"/>
  <c r="V1875" i="5"/>
  <c r="E1875" i="5"/>
  <c r="V1876" i="5"/>
  <c r="E1876" i="5"/>
  <c r="X1876" i="5" s="1"/>
  <c r="V1877" i="5"/>
  <c r="E1877" i="5"/>
  <c r="X1877" i="5" s="1"/>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X1892" i="5" s="1"/>
  <c r="V1893" i="5"/>
  <c r="E1893" i="5"/>
  <c r="V1894" i="5"/>
  <c r="E1894" i="5"/>
  <c r="V1895" i="5"/>
  <c r="E1895" i="5"/>
  <c r="V1896" i="5"/>
  <c r="E1896" i="5"/>
  <c r="V1897" i="5"/>
  <c r="E1897" i="5"/>
  <c r="V1898" i="5"/>
  <c r="E1898" i="5"/>
  <c r="V1899" i="5"/>
  <c r="E1899" i="5"/>
  <c r="V1900" i="5"/>
  <c r="E1900" i="5"/>
  <c r="V1901" i="5"/>
  <c r="E1901" i="5"/>
  <c r="X1901" i="5" s="1"/>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X1913" i="5" s="1"/>
  <c r="V1914" i="5"/>
  <c r="E1914" i="5"/>
  <c r="V1915" i="5"/>
  <c r="E1915" i="5"/>
  <c r="V1916" i="5"/>
  <c r="E1916" i="5"/>
  <c r="V1917" i="5"/>
  <c r="E1917" i="5"/>
  <c r="X1917" i="5" s="1"/>
  <c r="V1918" i="5"/>
  <c r="E1918" i="5"/>
  <c r="V1919" i="5"/>
  <c r="E1919" i="5"/>
  <c r="V1920" i="5"/>
  <c r="E1920" i="5"/>
  <c r="V1921" i="5"/>
  <c r="E1921" i="5"/>
  <c r="X1921" i="5" s="1"/>
  <c r="V1922" i="5"/>
  <c r="E1922" i="5"/>
  <c r="V1923" i="5"/>
  <c r="E1923" i="5"/>
  <c r="V1924" i="5"/>
  <c r="E1924" i="5"/>
  <c r="X1924" i="5" s="1"/>
  <c r="V1925" i="5"/>
  <c r="E1925" i="5"/>
  <c r="X1925" i="5" s="1"/>
  <c r="V1926" i="5"/>
  <c r="E1926" i="5"/>
  <c r="V1927" i="5"/>
  <c r="E1927" i="5"/>
  <c r="V1928" i="5"/>
  <c r="E1928" i="5"/>
  <c r="V1929" i="5"/>
  <c r="E1929" i="5"/>
  <c r="X1929" i="5" s="1"/>
  <c r="V1930" i="5"/>
  <c r="E1930" i="5"/>
  <c r="V1931" i="5"/>
  <c r="E1931" i="5"/>
  <c r="V1932" i="5"/>
  <c r="E1932" i="5"/>
  <c r="X1932" i="5" s="1"/>
  <c r="V1933" i="5"/>
  <c r="E1933" i="5"/>
  <c r="X1933" i="5" s="1"/>
  <c r="V1934" i="5"/>
  <c r="E1934" i="5"/>
  <c r="V1935" i="5"/>
  <c r="E1935" i="5"/>
  <c r="V1936" i="5"/>
  <c r="E1936" i="5"/>
  <c r="X1936" i="5" s="1"/>
  <c r="V1937" i="5"/>
  <c r="E1937" i="5"/>
  <c r="V1938" i="5"/>
  <c r="E1938" i="5"/>
  <c r="V1939" i="5"/>
  <c r="E1939" i="5"/>
  <c r="V1940" i="5"/>
  <c r="E1940" i="5"/>
  <c r="X1940" i="5" s="1"/>
  <c r="V1941" i="5"/>
  <c r="E1941" i="5"/>
  <c r="V1942" i="5"/>
  <c r="E1942" i="5"/>
  <c r="V1943" i="5"/>
  <c r="E1943" i="5"/>
  <c r="V1944" i="5"/>
  <c r="E1944" i="5"/>
  <c r="V1945" i="5"/>
  <c r="E1945" i="5"/>
  <c r="X1945" i="5" s="1"/>
  <c r="V1946" i="5"/>
  <c r="E1946" i="5"/>
  <c r="V1947" i="5"/>
  <c r="E1947" i="5"/>
  <c r="V1948" i="5"/>
  <c r="E1948" i="5"/>
  <c r="V1949" i="5"/>
  <c r="E1949" i="5"/>
  <c r="X1949" i="5" s="1"/>
  <c r="V1950" i="5"/>
  <c r="E1950" i="5"/>
  <c r="V1951" i="5"/>
  <c r="E1951" i="5"/>
  <c r="V1952" i="5"/>
  <c r="E1952" i="5"/>
  <c r="X1952" i="5" s="1"/>
  <c r="V1953" i="5"/>
  <c r="E1953" i="5"/>
  <c r="X1953" i="5" s="1"/>
  <c r="V1954" i="5"/>
  <c r="E1954" i="5"/>
  <c r="V1955" i="5"/>
  <c r="E1955" i="5"/>
  <c r="V1956" i="5"/>
  <c r="E1956" i="5"/>
  <c r="X1956" i="5" s="1"/>
  <c r="V1957" i="5"/>
  <c r="E1957" i="5"/>
  <c r="V1958" i="5"/>
  <c r="E1958" i="5"/>
  <c r="V1959" i="5"/>
  <c r="E1959" i="5"/>
  <c r="V1960" i="5"/>
  <c r="E1960" i="5"/>
  <c r="V1961" i="5"/>
  <c r="E1961" i="5"/>
  <c r="X1961" i="5" s="1"/>
  <c r="V1962" i="5"/>
  <c r="E1962" i="5"/>
  <c r="V1963" i="5"/>
  <c r="E1963" i="5"/>
  <c r="V1964" i="5"/>
  <c r="E1964" i="5"/>
  <c r="V1965" i="5"/>
  <c r="E1965" i="5"/>
  <c r="X1965" i="5" s="1"/>
  <c r="V1966" i="5"/>
  <c r="E1966" i="5"/>
  <c r="V1967" i="5"/>
  <c r="E1967" i="5"/>
  <c r="V1968" i="5"/>
  <c r="E1968" i="5"/>
  <c r="V1969" i="5"/>
  <c r="E1969" i="5"/>
  <c r="X1969" i="5" s="1"/>
  <c r="V1970" i="5"/>
  <c r="E1970" i="5"/>
  <c r="V1971" i="5"/>
  <c r="E1971" i="5"/>
  <c r="V1972" i="5"/>
  <c r="E1972" i="5"/>
  <c r="X1972" i="5" s="1"/>
  <c r="V1973" i="5"/>
  <c r="E1973" i="5"/>
  <c r="X1973" i="5" s="1"/>
  <c r="V1974" i="5"/>
  <c r="E1974" i="5"/>
  <c r="V1975" i="5"/>
  <c r="E1975" i="5"/>
  <c r="V1976" i="5"/>
  <c r="E1976" i="5"/>
  <c r="V1977" i="5"/>
  <c r="E1977" i="5"/>
  <c r="X1977" i="5" s="1"/>
  <c r="V1978" i="5"/>
  <c r="E1978" i="5"/>
  <c r="V1979" i="5"/>
  <c r="E1979" i="5"/>
  <c r="V1980" i="5"/>
  <c r="E1980" i="5"/>
  <c r="V1981" i="5"/>
  <c r="E1981" i="5"/>
  <c r="V1982" i="5"/>
  <c r="E1982" i="5"/>
  <c r="V1983" i="5"/>
  <c r="E1983" i="5"/>
  <c r="V1984" i="5"/>
  <c r="E1984" i="5"/>
  <c r="V1985" i="5"/>
  <c r="E1985" i="5"/>
  <c r="X1985" i="5" s="1"/>
  <c r="V1986" i="5"/>
  <c r="E1986" i="5"/>
  <c r="V1987" i="5"/>
  <c r="E1987" i="5"/>
  <c r="V1988" i="5"/>
  <c r="E1988" i="5"/>
  <c r="X1988" i="5" s="1"/>
  <c r="V1989" i="5"/>
  <c r="E1989" i="5"/>
  <c r="X1989" i="5" s="1"/>
  <c r="V1990" i="5"/>
  <c r="E1990" i="5"/>
  <c r="V1991" i="5"/>
  <c r="E1991" i="5"/>
  <c r="V1992" i="5"/>
  <c r="E1992" i="5"/>
  <c r="V1993" i="5"/>
  <c r="E1993" i="5"/>
  <c r="X1993" i="5" s="1"/>
  <c r="V1994" i="5"/>
  <c r="E1994" i="5"/>
  <c r="V1995" i="5"/>
  <c r="E1995" i="5"/>
  <c r="V1996" i="5"/>
  <c r="E1996" i="5"/>
  <c r="V1997" i="5"/>
  <c r="E1997" i="5"/>
  <c r="V1998" i="5"/>
  <c r="E1998" i="5"/>
  <c r="V1999" i="5"/>
  <c r="E1999" i="5"/>
  <c r="V2000" i="5"/>
  <c r="E2000" i="5"/>
  <c r="V2001" i="5"/>
  <c r="E2001" i="5"/>
  <c r="X2001" i="5" s="1"/>
  <c r="V2002" i="5"/>
  <c r="E2002" i="5"/>
  <c r="V2003" i="5"/>
  <c r="E2003" i="5"/>
  <c r="V2004" i="5"/>
  <c r="E2004" i="5"/>
  <c r="X2004" i="5" s="1"/>
  <c r="V2005" i="5"/>
  <c r="E2005" i="5"/>
  <c r="X2005" i="5" s="1"/>
  <c r="V2006" i="5"/>
  <c r="E2006" i="5"/>
  <c r="V2007" i="5"/>
  <c r="E2007" i="5"/>
  <c r="V2008" i="5"/>
  <c r="E2008" i="5"/>
  <c r="V2009" i="5"/>
  <c r="E2009" i="5"/>
  <c r="X2009" i="5" s="1"/>
  <c r="V2010" i="5"/>
  <c r="E2010" i="5"/>
  <c r="V2011" i="5"/>
  <c r="E2011" i="5"/>
  <c r="V2012" i="5"/>
  <c r="E2012" i="5"/>
  <c r="V2013" i="5"/>
  <c r="E2013" i="5"/>
  <c r="X2013" i="5" s="1"/>
  <c r="V2014" i="5"/>
  <c r="E2014" i="5"/>
  <c r="V2015" i="5"/>
  <c r="E2015" i="5"/>
  <c r="V2016" i="5"/>
  <c r="E2016" i="5"/>
  <c r="V2017" i="5"/>
  <c r="E2017" i="5"/>
  <c r="X2017" i="5" s="1"/>
  <c r="V2018" i="5"/>
  <c r="E2018" i="5"/>
  <c r="V2019" i="5"/>
  <c r="E2019" i="5"/>
  <c r="V2020" i="5"/>
  <c r="E2020" i="5"/>
  <c r="V2021" i="5"/>
  <c r="E2021" i="5"/>
  <c r="X2021" i="5" s="1"/>
  <c r="V2022" i="5"/>
  <c r="E2022" i="5"/>
  <c r="V2023" i="5"/>
  <c r="E2023" i="5"/>
  <c r="V2024" i="5"/>
  <c r="E2024" i="5"/>
  <c r="V2025" i="5"/>
  <c r="E2025" i="5"/>
  <c r="X2025" i="5" s="1"/>
  <c r="V2026" i="5"/>
  <c r="E2026" i="5"/>
  <c r="V2027" i="5"/>
  <c r="E2027" i="5"/>
  <c r="V2028" i="5"/>
  <c r="E2028" i="5"/>
  <c r="X2028" i="5" s="1"/>
  <c r="V2029" i="5"/>
  <c r="E2029" i="5"/>
  <c r="X2029" i="5" s="1"/>
  <c r="V2030" i="5"/>
  <c r="E2030" i="5"/>
  <c r="V2031" i="5"/>
  <c r="E2031" i="5"/>
  <c r="V2032" i="5"/>
  <c r="E2032" i="5"/>
  <c r="V2033" i="5"/>
  <c r="E2033" i="5"/>
  <c r="X2033" i="5" s="1"/>
  <c r="V2034" i="5"/>
  <c r="E2034" i="5"/>
  <c r="V2035" i="5"/>
  <c r="E2035" i="5"/>
  <c r="V2036" i="5"/>
  <c r="E2036" i="5"/>
  <c r="V2037" i="5"/>
  <c r="E2037" i="5"/>
  <c r="V2038" i="5"/>
  <c r="E2038" i="5"/>
  <c r="V2039" i="5"/>
  <c r="E2039" i="5"/>
  <c r="V2040" i="5"/>
  <c r="E2040" i="5"/>
  <c r="V2041" i="5"/>
  <c r="E2041" i="5"/>
  <c r="X2041" i="5" s="1"/>
  <c r="V2042" i="5"/>
  <c r="E2042" i="5"/>
  <c r="V2043" i="5"/>
  <c r="E2043" i="5"/>
  <c r="V2044" i="5"/>
  <c r="E2044" i="5"/>
  <c r="V2045" i="5"/>
  <c r="E2045" i="5"/>
  <c r="X2045" i="5" s="1"/>
  <c r="V2046" i="5"/>
  <c r="E2046" i="5"/>
  <c r="V2047" i="5"/>
  <c r="E2047" i="5"/>
  <c r="V2048" i="5"/>
  <c r="E2048" i="5"/>
  <c r="X2048" i="5" s="1"/>
  <c r="V2049" i="5"/>
  <c r="E2049" i="5"/>
  <c r="V2050" i="5"/>
  <c r="E2050" i="5"/>
  <c r="V2051" i="5"/>
  <c r="E2051" i="5"/>
  <c r="V2052" i="5"/>
  <c r="E2052" i="5"/>
  <c r="V2053" i="5"/>
  <c r="E2053" i="5"/>
  <c r="X2053" i="5" s="1"/>
  <c r="V2054" i="5"/>
  <c r="E2054" i="5"/>
  <c r="V2055" i="5"/>
  <c r="E2055" i="5"/>
  <c r="V2056" i="5"/>
  <c r="E2056" i="5"/>
  <c r="V2057" i="5"/>
  <c r="E2057" i="5"/>
  <c r="X2057" i="5" s="1"/>
  <c r="V2058" i="5"/>
  <c r="E2058" i="5"/>
  <c r="V2059" i="5"/>
  <c r="E2059" i="5"/>
  <c r="V2060" i="5"/>
  <c r="E2060" i="5"/>
  <c r="V2061" i="5"/>
  <c r="E2061" i="5"/>
  <c r="X2061" i="5" s="1"/>
  <c r="V2062" i="5"/>
  <c r="E2062" i="5"/>
  <c r="V2063" i="5"/>
  <c r="E2063" i="5"/>
  <c r="V2064" i="5"/>
  <c r="E2064" i="5"/>
  <c r="V2065" i="5"/>
  <c r="E2065" i="5"/>
  <c r="X2065" i="5" s="1"/>
  <c r="V2066" i="5"/>
  <c r="E2066" i="5"/>
  <c r="V2067" i="5"/>
  <c r="E2067" i="5"/>
  <c r="V2068" i="5"/>
  <c r="E2068" i="5"/>
  <c r="V2069" i="5"/>
  <c r="E2069" i="5"/>
  <c r="V2070" i="5"/>
  <c r="E2070" i="5"/>
  <c r="V2071" i="5"/>
  <c r="E2071" i="5"/>
  <c r="V2072" i="5"/>
  <c r="E2072" i="5"/>
  <c r="X2072" i="5" s="1"/>
  <c r="V2073" i="5"/>
  <c r="E2073" i="5"/>
  <c r="X2073" i="5" s="1"/>
  <c r="V2074" i="5"/>
  <c r="E2074" i="5"/>
  <c r="V2075" i="5"/>
  <c r="E2075" i="5"/>
  <c r="X2075" i="5" s="1"/>
  <c r="V2076" i="5"/>
  <c r="E2076" i="5"/>
  <c r="V2077" i="5"/>
  <c r="E2077" i="5"/>
  <c r="V2078" i="5"/>
  <c r="E2078" i="5"/>
  <c r="V2079" i="5"/>
  <c r="E2079" i="5"/>
  <c r="V2080" i="5"/>
  <c r="E2080" i="5"/>
  <c r="V2081" i="5"/>
  <c r="E2081" i="5"/>
  <c r="V2082" i="5"/>
  <c r="E2082" i="5"/>
  <c r="V2083" i="5"/>
  <c r="E2083" i="5"/>
  <c r="V2084" i="5"/>
  <c r="E2084" i="5"/>
  <c r="X2084" i="5" s="1"/>
  <c r="V2085" i="5"/>
  <c r="E2085" i="5"/>
  <c r="V2086" i="5"/>
  <c r="E2086" i="5"/>
  <c r="V2087" i="5"/>
  <c r="E2087" i="5"/>
  <c r="X2087" i="5" s="1"/>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X2112" i="5" s="1"/>
  <c r="V2113" i="5"/>
  <c r="E2113" i="5"/>
  <c r="V2114" i="5"/>
  <c r="E2114" i="5"/>
  <c r="V2115" i="5"/>
  <c r="E2115" i="5"/>
  <c r="V2116" i="5"/>
  <c r="E2116" i="5"/>
  <c r="V2117" i="5"/>
  <c r="E2117" i="5"/>
  <c r="X2117" i="5" s="1"/>
  <c r="V2118" i="5"/>
  <c r="E2118" i="5"/>
  <c r="V2119" i="5"/>
  <c r="E2119" i="5"/>
  <c r="V2120" i="5"/>
  <c r="E2120" i="5"/>
  <c r="V2121" i="5"/>
  <c r="E2121" i="5"/>
  <c r="V2122" i="5"/>
  <c r="E2122" i="5"/>
  <c r="X2122" i="5" s="1"/>
  <c r="V2123" i="5"/>
  <c r="E2123" i="5"/>
  <c r="V2124" i="5"/>
  <c r="E2124" i="5"/>
  <c r="V2125" i="5"/>
  <c r="E2125" i="5"/>
  <c r="V2126" i="5"/>
  <c r="E2126" i="5"/>
  <c r="V2127" i="5"/>
  <c r="E2127" i="5"/>
  <c r="V2128" i="5"/>
  <c r="E2128" i="5"/>
  <c r="X2128" i="5" s="1"/>
  <c r="V2129" i="5"/>
  <c r="E2129" i="5"/>
  <c r="V2130" i="5"/>
  <c r="E2130" i="5"/>
  <c r="V2131" i="5"/>
  <c r="E2131" i="5"/>
  <c r="V2132" i="5"/>
  <c r="E2132" i="5"/>
  <c r="X2132" i="5" s="1"/>
  <c r="V2133" i="5"/>
  <c r="E2133" i="5"/>
  <c r="V2134" i="5"/>
  <c r="E2134" i="5"/>
  <c r="V2135" i="5"/>
  <c r="E2135" i="5"/>
  <c r="V2136" i="5"/>
  <c r="E2136" i="5"/>
  <c r="V2137" i="5"/>
  <c r="E2137" i="5"/>
  <c r="V2138" i="5"/>
  <c r="E2138" i="5"/>
  <c r="X2138" i="5" s="1"/>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X2150" i="5" s="1"/>
  <c r="V2151" i="5"/>
  <c r="E2151" i="5"/>
  <c r="V2152" i="5"/>
  <c r="E2152" i="5"/>
  <c r="V2153" i="5"/>
  <c r="E2153" i="5"/>
  <c r="V2154" i="5"/>
  <c r="E2154" i="5"/>
  <c r="X2154" i="5" s="1"/>
  <c r="V2155" i="5"/>
  <c r="E2155" i="5"/>
  <c r="V2156" i="5"/>
  <c r="E2156" i="5"/>
  <c r="X2156" i="5" s="1"/>
  <c r="V2157" i="5"/>
  <c r="E2157" i="5"/>
  <c r="V2158" i="5"/>
  <c r="E2158" i="5"/>
  <c r="V2159" i="5"/>
  <c r="E2159" i="5"/>
  <c r="V2160" i="5"/>
  <c r="E2160" i="5"/>
  <c r="V2161" i="5"/>
  <c r="E2161" i="5"/>
  <c r="X2161" i="5" s="1"/>
  <c r="V2162" i="5"/>
  <c r="E2162" i="5"/>
  <c r="V2163" i="5"/>
  <c r="E2163" i="5"/>
  <c r="V2164" i="5"/>
  <c r="E2164" i="5"/>
  <c r="X2164" i="5" s="1"/>
  <c r="V2165" i="5"/>
  <c r="E2165" i="5"/>
  <c r="V2166" i="5"/>
  <c r="E2166" i="5"/>
  <c r="V2167" i="5"/>
  <c r="E2167" i="5"/>
  <c r="V2168" i="5"/>
  <c r="E2168" i="5"/>
  <c r="V2169" i="5"/>
  <c r="E2169" i="5"/>
  <c r="V2170" i="5"/>
  <c r="E2170" i="5"/>
  <c r="X2170" i="5" s="1"/>
  <c r="V2171" i="5"/>
  <c r="E2171" i="5"/>
  <c r="V2172" i="5"/>
  <c r="E2172" i="5"/>
  <c r="V2173" i="5"/>
  <c r="E2173" i="5"/>
  <c r="V2174" i="5"/>
  <c r="E2174" i="5"/>
  <c r="V2175" i="5"/>
  <c r="E2175" i="5"/>
  <c r="V2176" i="5"/>
  <c r="E2176" i="5"/>
  <c r="V2177" i="5"/>
  <c r="E2177" i="5"/>
  <c r="X2177" i="5" s="1"/>
  <c r="V2178" i="5"/>
  <c r="E2178" i="5"/>
  <c r="V2179" i="5"/>
  <c r="E2179" i="5"/>
  <c r="V2180" i="5"/>
  <c r="E2180" i="5"/>
  <c r="V2181" i="5"/>
  <c r="E2181" i="5"/>
  <c r="V2182" i="5"/>
  <c r="E2182" i="5"/>
  <c r="V2183" i="5"/>
  <c r="E2183" i="5"/>
  <c r="V2184" i="5"/>
  <c r="E2184" i="5"/>
  <c r="V2185" i="5"/>
  <c r="E2185" i="5"/>
  <c r="X2185" i="5" s="1"/>
  <c r="V2186" i="5"/>
  <c r="E2186" i="5"/>
  <c r="X2186" i="5" s="1"/>
  <c r="V2187" i="5"/>
  <c r="E2187" i="5"/>
  <c r="V2188" i="5"/>
  <c r="E2188" i="5"/>
  <c r="V2189" i="5"/>
  <c r="E2189" i="5"/>
  <c r="V2190" i="5"/>
  <c r="E2190" i="5"/>
  <c r="V2191" i="5"/>
  <c r="E2191" i="5"/>
  <c r="V2192" i="5"/>
  <c r="E2192" i="5"/>
  <c r="V2193" i="5"/>
  <c r="E2193" i="5"/>
  <c r="V2194" i="5"/>
  <c r="E2194" i="5"/>
  <c r="V2195" i="5"/>
  <c r="E2195" i="5"/>
  <c r="V2196" i="5"/>
  <c r="E2196" i="5"/>
  <c r="X2196" i="5" s="1"/>
  <c r="V2197" i="5"/>
  <c r="E2197" i="5"/>
  <c r="V2198" i="5"/>
  <c r="E2198" i="5"/>
  <c r="V2199" i="5"/>
  <c r="E2199" i="5"/>
  <c r="V2200" i="5"/>
  <c r="E2200" i="5"/>
  <c r="V2201" i="5"/>
  <c r="E2201" i="5"/>
  <c r="X2201" i="5" s="1"/>
  <c r="V2202" i="5"/>
  <c r="E2202" i="5"/>
  <c r="V2203" i="5"/>
  <c r="E2203" i="5"/>
  <c r="V2204" i="5"/>
  <c r="E2204" i="5"/>
  <c r="V2205" i="5"/>
  <c r="E2205" i="5"/>
  <c r="V2206" i="5"/>
  <c r="E2206" i="5"/>
  <c r="V2207" i="5"/>
  <c r="E2207" i="5"/>
  <c r="V2208" i="5"/>
  <c r="E2208" i="5"/>
  <c r="V2209" i="5"/>
  <c r="E2209" i="5"/>
  <c r="X2209" i="5" s="1"/>
  <c r="V2210" i="5"/>
  <c r="E2210" i="5"/>
  <c r="V2211" i="5"/>
  <c r="E2211" i="5"/>
  <c r="V2212" i="5"/>
  <c r="E2212" i="5"/>
  <c r="V2213" i="5"/>
  <c r="E2213" i="5"/>
  <c r="V2214" i="5"/>
  <c r="E2214" i="5"/>
  <c r="V2215" i="5"/>
  <c r="E2215" i="5"/>
  <c r="V2216" i="5"/>
  <c r="E2216" i="5"/>
  <c r="V2217" i="5"/>
  <c r="E2217" i="5"/>
  <c r="X2217" i="5" s="1"/>
  <c r="V2218" i="5"/>
  <c r="E2218" i="5"/>
  <c r="X2218" i="5" s="1"/>
  <c r="V2219" i="5"/>
  <c r="E2219" i="5"/>
  <c r="V2220" i="5"/>
  <c r="E2220" i="5"/>
  <c r="V2221" i="5"/>
  <c r="E2221" i="5"/>
  <c r="V2222" i="5"/>
  <c r="E2222" i="5"/>
  <c r="V2223" i="5"/>
  <c r="E2223" i="5"/>
  <c r="V2224" i="5"/>
  <c r="E2224" i="5"/>
  <c r="X2224" i="5" s="1"/>
  <c r="V2225" i="5"/>
  <c r="E2225" i="5"/>
  <c r="V2226" i="5"/>
  <c r="E2226" i="5"/>
  <c r="V2227" i="5"/>
  <c r="E2227" i="5"/>
  <c r="V2228" i="5"/>
  <c r="E2228" i="5"/>
  <c r="V2229" i="5"/>
  <c r="E2229" i="5"/>
  <c r="V2230" i="5"/>
  <c r="E2230" i="5"/>
  <c r="V2231" i="5"/>
  <c r="E2231" i="5"/>
  <c r="V2232" i="5"/>
  <c r="E2232" i="5"/>
  <c r="X2232" i="5" s="1"/>
  <c r="V2233" i="5"/>
  <c r="E2233" i="5"/>
  <c r="V2234" i="5"/>
  <c r="E2234" i="5"/>
  <c r="V2235" i="5"/>
  <c r="E2235" i="5"/>
  <c r="V2236" i="5"/>
  <c r="E2236" i="5"/>
  <c r="X2236" i="5" s="1"/>
  <c r="V2237" i="5"/>
  <c r="E2237" i="5"/>
  <c r="V2238" i="5"/>
  <c r="E2238" i="5"/>
  <c r="V2239" i="5"/>
  <c r="E2239" i="5"/>
  <c r="V2240" i="5"/>
  <c r="E2240" i="5"/>
  <c r="X2240" i="5" s="1"/>
  <c r="V2241" i="5"/>
  <c r="E2241" i="5"/>
  <c r="X2241" i="5" s="1"/>
  <c r="V2242" i="5"/>
  <c r="E2242" i="5"/>
  <c r="V2243" i="5"/>
  <c r="E2243" i="5"/>
  <c r="V2244" i="5"/>
  <c r="E2244" i="5"/>
  <c r="V2245" i="5"/>
  <c r="E2245" i="5"/>
  <c r="X2245" i="5" s="1"/>
  <c r="V2246" i="5"/>
  <c r="E2246" i="5"/>
  <c r="V2247" i="5"/>
  <c r="E2247" i="5"/>
  <c r="V2248" i="5"/>
  <c r="E2248" i="5"/>
  <c r="V2249" i="5"/>
  <c r="E2249" i="5"/>
  <c r="X2249" i="5" s="1"/>
  <c r="V2250" i="5"/>
  <c r="E2250" i="5"/>
  <c r="V2251" i="5"/>
  <c r="E2251" i="5"/>
  <c r="V2252" i="5"/>
  <c r="E2252" i="5"/>
  <c r="V2253" i="5"/>
  <c r="E2253" i="5"/>
  <c r="V2254" i="5"/>
  <c r="E2254" i="5"/>
  <c r="V2255" i="5"/>
  <c r="E2255" i="5"/>
  <c r="V2256" i="5"/>
  <c r="E2256" i="5"/>
  <c r="X2256" i="5" s="1"/>
  <c r="V2257" i="5"/>
  <c r="E2257" i="5"/>
  <c r="V2258" i="5"/>
  <c r="E2258" i="5"/>
  <c r="X2258" i="5" s="1"/>
  <c r="V2259" i="5"/>
  <c r="E2259" i="5"/>
  <c r="V2260" i="5"/>
  <c r="E2260" i="5"/>
  <c r="X2260" i="5" s="1"/>
  <c r="V2261" i="5"/>
  <c r="E2261" i="5"/>
  <c r="X2261" i="5" s="1"/>
  <c r="V2262" i="5"/>
  <c r="E2262" i="5"/>
  <c r="V2263" i="5"/>
  <c r="E2263" i="5"/>
  <c r="V2264" i="5"/>
  <c r="E2264" i="5"/>
  <c r="X2264" i="5" s="1"/>
  <c r="V2265" i="5"/>
  <c r="E2265" i="5"/>
  <c r="V2266" i="5"/>
  <c r="E2266" i="5"/>
  <c r="V2267" i="5"/>
  <c r="E2267" i="5"/>
  <c r="V2268" i="5"/>
  <c r="E2268" i="5"/>
  <c r="V2269" i="5"/>
  <c r="E2269" i="5"/>
  <c r="V2270" i="5"/>
  <c r="E2270" i="5"/>
  <c r="V2271" i="5"/>
  <c r="E2271" i="5"/>
  <c r="V2272" i="5"/>
  <c r="E2272" i="5"/>
  <c r="X2272" i="5" s="1"/>
  <c r="V2273" i="5"/>
  <c r="E2273" i="5"/>
  <c r="V2274" i="5"/>
  <c r="E2274" i="5"/>
  <c r="V2275" i="5"/>
  <c r="E2275" i="5"/>
  <c r="V2276" i="5"/>
  <c r="E2276" i="5"/>
  <c r="V2277" i="5"/>
  <c r="E2277" i="5"/>
  <c r="V2278" i="5"/>
  <c r="E2278" i="5"/>
  <c r="V2279" i="5"/>
  <c r="E2279" i="5"/>
  <c r="V2280" i="5"/>
  <c r="E2280" i="5"/>
  <c r="V2281" i="5"/>
  <c r="E2281" i="5"/>
  <c r="V2282" i="5"/>
  <c r="E2282" i="5"/>
  <c r="X2282" i="5" s="1"/>
  <c r="V2283" i="5"/>
  <c r="E2283" i="5"/>
  <c r="V2284" i="5"/>
  <c r="E2284" i="5"/>
  <c r="X2284" i="5" s="1"/>
  <c r="V2285" i="5"/>
  <c r="E2285" i="5"/>
  <c r="V2286" i="5"/>
  <c r="E2286" i="5"/>
  <c r="V2287" i="5"/>
  <c r="E2287" i="5"/>
  <c r="V2288" i="5"/>
  <c r="E2288" i="5"/>
  <c r="X2288" i="5" s="1"/>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X2302" i="5" s="1"/>
  <c r="V2303" i="5"/>
  <c r="E2303" i="5"/>
  <c r="V2304" i="5"/>
  <c r="E2304" i="5"/>
  <c r="V2305" i="5"/>
  <c r="E2305" i="5"/>
  <c r="X2305" i="5" s="1"/>
  <c r="V2306" i="5"/>
  <c r="E2306" i="5"/>
  <c r="X2306" i="5" s="1"/>
  <c r="V2307" i="5"/>
  <c r="E2307" i="5"/>
  <c r="V2308" i="5"/>
  <c r="E2308" i="5"/>
  <c r="V2309" i="5"/>
  <c r="E2309" i="5"/>
  <c r="X2309" i="5" s="1"/>
  <c r="V2310" i="5"/>
  <c r="E2310" i="5"/>
  <c r="X2310" i="5" s="1"/>
  <c r="V2311" i="5"/>
  <c r="E2311" i="5"/>
  <c r="V2312" i="5"/>
  <c r="E2312" i="5"/>
  <c r="V2313" i="5"/>
  <c r="E2313" i="5"/>
  <c r="V2314" i="5"/>
  <c r="E2314" i="5"/>
  <c r="V2315" i="5"/>
  <c r="E2315" i="5"/>
  <c r="V2316" i="5"/>
  <c r="E2316" i="5"/>
  <c r="V2317" i="5"/>
  <c r="E2317" i="5"/>
  <c r="V2318" i="5"/>
  <c r="E2318" i="5"/>
  <c r="X2318" i="5" s="1"/>
  <c r="V2319" i="5"/>
  <c r="E2319" i="5"/>
  <c r="V2320" i="5"/>
  <c r="E2320" i="5"/>
  <c r="V2321" i="5"/>
  <c r="E2321" i="5"/>
  <c r="V2322" i="5"/>
  <c r="E2322" i="5"/>
  <c r="X2322" i="5" s="1"/>
  <c r="V2323" i="5"/>
  <c r="E2323" i="5"/>
  <c r="V2324" i="5"/>
  <c r="E2324" i="5"/>
  <c r="X2324" i="5" s="1"/>
  <c r="V2325" i="5"/>
  <c r="E2325" i="5"/>
  <c r="V2326" i="5"/>
  <c r="E2326" i="5"/>
  <c r="X2326" i="5" s="1"/>
  <c r="V2327" i="5"/>
  <c r="E2327" i="5"/>
  <c r="V2328" i="5"/>
  <c r="E2328" i="5"/>
  <c r="V2329" i="5"/>
  <c r="E2329" i="5"/>
  <c r="V2330" i="5"/>
  <c r="E2330" i="5"/>
  <c r="V2331" i="5"/>
  <c r="E2331" i="5"/>
  <c r="V2332" i="5"/>
  <c r="E2332" i="5"/>
  <c r="V2333" i="5"/>
  <c r="E2333" i="5"/>
  <c r="V2334" i="5"/>
  <c r="E2334" i="5"/>
  <c r="X2334" i="5" s="1"/>
  <c r="V2335" i="5"/>
  <c r="E2335" i="5"/>
  <c r="V2336" i="5"/>
  <c r="E2336" i="5"/>
  <c r="V2337" i="5"/>
  <c r="E2337" i="5"/>
  <c r="V2338" i="5"/>
  <c r="E2338" i="5"/>
  <c r="X2338" i="5" s="1"/>
  <c r="V2339" i="5"/>
  <c r="E2339" i="5"/>
  <c r="V2340" i="5"/>
  <c r="E2340" i="5"/>
  <c r="V2341" i="5"/>
  <c r="E2341" i="5"/>
  <c r="V2342" i="5"/>
  <c r="E2342" i="5"/>
  <c r="X2342" i="5" s="1"/>
  <c r="V2343" i="5"/>
  <c r="E2343" i="5"/>
  <c r="V2344" i="5"/>
  <c r="E2344" i="5"/>
  <c r="V2345" i="5"/>
  <c r="E2345" i="5"/>
  <c r="X2345" i="5" s="1"/>
  <c r="V2346" i="5"/>
  <c r="E2346" i="5"/>
  <c r="V2347" i="5"/>
  <c r="E2347" i="5"/>
  <c r="V2348" i="5"/>
  <c r="E2348" i="5"/>
  <c r="X2348" i="5" s="1"/>
  <c r="V2349" i="5"/>
  <c r="E2349" i="5"/>
  <c r="V2350" i="5"/>
  <c r="E2350" i="5"/>
  <c r="X2350" i="5" s="1"/>
  <c r="V2351" i="5"/>
  <c r="E2351" i="5"/>
  <c r="V2352" i="5"/>
  <c r="E2352" i="5"/>
  <c r="V2353" i="5"/>
  <c r="E2353" i="5"/>
  <c r="X2353" i="5" s="1"/>
  <c r="V2354" i="5"/>
  <c r="E2354" i="5"/>
  <c r="V2355" i="5"/>
  <c r="E2355" i="5"/>
  <c r="X2355" i="5" s="1"/>
  <c r="V2356" i="5"/>
  <c r="E2356" i="5"/>
  <c r="X2356" i="5" s="1"/>
  <c r="V2357" i="5"/>
  <c r="E2357" i="5"/>
  <c r="V2358" i="5"/>
  <c r="E2358" i="5"/>
  <c r="V2359" i="5"/>
  <c r="E2359" i="5"/>
  <c r="X2359" i="5" s="1"/>
  <c r="V2360" i="5"/>
  <c r="E2360" i="5"/>
  <c r="V2361" i="5"/>
  <c r="E2361" i="5"/>
  <c r="V2362" i="5"/>
  <c r="E2362" i="5"/>
  <c r="V2363" i="5"/>
  <c r="E2363" i="5"/>
  <c r="V2364" i="5"/>
  <c r="E2364" i="5"/>
  <c r="X2364" i="5" s="1"/>
  <c r="V2365" i="5"/>
  <c r="E2365" i="5"/>
  <c r="X2365" i="5" s="1"/>
  <c r="V2366" i="5"/>
  <c r="E2366" i="5"/>
  <c r="V2367" i="5"/>
  <c r="E2367" i="5"/>
  <c r="X2367" i="5" s="1"/>
  <c r="V2368" i="5"/>
  <c r="E2368" i="5"/>
  <c r="V2369" i="5"/>
  <c r="E2369" i="5"/>
  <c r="V2370" i="5"/>
  <c r="E2370" i="5"/>
  <c r="V2371" i="5"/>
  <c r="E2371" i="5"/>
  <c r="V2372" i="5"/>
  <c r="E2372" i="5"/>
  <c r="X2372" i="5" s="1"/>
  <c r="V2373" i="5"/>
  <c r="E2373" i="5"/>
  <c r="V2374" i="5"/>
  <c r="E2374" i="5"/>
  <c r="X2374" i="5" s="1"/>
  <c r="V2375" i="5"/>
  <c r="E2375" i="5"/>
  <c r="X2375" i="5" s="1"/>
  <c r="V2376" i="5"/>
  <c r="E2376" i="5"/>
  <c r="X2376" i="5" s="1"/>
  <c r="V2377" i="5"/>
  <c r="E2377" i="5"/>
  <c r="V2378" i="5"/>
  <c r="E2378" i="5"/>
  <c r="V2379" i="5"/>
  <c r="E2379" i="5"/>
  <c r="V2380" i="5"/>
  <c r="E2380" i="5"/>
  <c r="X2380" i="5" s="1"/>
  <c r="V2381" i="5"/>
  <c r="E2381" i="5"/>
  <c r="V2382" i="5"/>
  <c r="E2382" i="5"/>
  <c r="V2383" i="5"/>
  <c r="E2383" i="5"/>
  <c r="V2384" i="5"/>
  <c r="E2384" i="5"/>
  <c r="V2385" i="5"/>
  <c r="E2385" i="5"/>
  <c r="X2385" i="5" s="1"/>
  <c r="V2386" i="5"/>
  <c r="E2386" i="5"/>
  <c r="V2387" i="5"/>
  <c r="E2387" i="5"/>
  <c r="V2388" i="5"/>
  <c r="E2388" i="5"/>
  <c r="X2388" i="5" s="1"/>
  <c r="V2389" i="5"/>
  <c r="E2389" i="5"/>
  <c r="X2389" i="5" s="1"/>
  <c r="V2390" i="5"/>
  <c r="E2390" i="5"/>
  <c r="V2391" i="5"/>
  <c r="E2391" i="5"/>
  <c r="V2392" i="5"/>
  <c r="E2392" i="5"/>
  <c r="V2393" i="5"/>
  <c r="E2393" i="5"/>
  <c r="X2393" i="5" s="1"/>
  <c r="V2394" i="5"/>
  <c r="E2394" i="5"/>
  <c r="X2394" i="5" s="1"/>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X2414" i="5" s="1"/>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X2426" i="5" s="1"/>
  <c r="V2427" i="5"/>
  <c r="E2427" i="5"/>
  <c r="V2428" i="5"/>
  <c r="E2428" i="5"/>
  <c r="V2429" i="5"/>
  <c r="E2429" i="5"/>
  <c r="V2430" i="5"/>
  <c r="E2430" i="5"/>
  <c r="V2431" i="5"/>
  <c r="E2431" i="5"/>
  <c r="V2432" i="5"/>
  <c r="E2432" i="5"/>
  <c r="V2433" i="5"/>
  <c r="E2433" i="5"/>
  <c r="V2434" i="5"/>
  <c r="E2434" i="5"/>
  <c r="V2435" i="5"/>
  <c r="E2435" i="5"/>
  <c r="V2436" i="5"/>
  <c r="E2436" i="5"/>
  <c r="X2436" i="5" s="1"/>
  <c r="V2437" i="5"/>
  <c r="E2437" i="5"/>
  <c r="V2438" i="5"/>
  <c r="E2438" i="5"/>
  <c r="X2438" i="5" s="1"/>
  <c r="V2439" i="5"/>
  <c r="E2439" i="5"/>
  <c r="V2440" i="5"/>
  <c r="E2440" i="5"/>
  <c r="V2441" i="5"/>
  <c r="E2441" i="5"/>
  <c r="V2442" i="5"/>
  <c r="E2442" i="5"/>
  <c r="V2443" i="5"/>
  <c r="E2443" i="5"/>
  <c r="X2443" i="5" s="1"/>
  <c r="V2444" i="5"/>
  <c r="E2444" i="5"/>
  <c r="V2445" i="5"/>
  <c r="E2445" i="5"/>
  <c r="V2446" i="5"/>
  <c r="E2446" i="5"/>
  <c r="V2447" i="5"/>
  <c r="E2447" i="5"/>
  <c r="V2448" i="5"/>
  <c r="E2448" i="5"/>
  <c r="V2449" i="5"/>
  <c r="E2449" i="5"/>
  <c r="V2450" i="5"/>
  <c r="E2450" i="5"/>
  <c r="X2450" i="5" s="1"/>
  <c r="V2451" i="5"/>
  <c r="E2451" i="5"/>
  <c r="V2452" i="5"/>
  <c r="E2452" i="5"/>
  <c r="X2452" i="5" s="1"/>
  <c r="V2453" i="5"/>
  <c r="E2453" i="5"/>
  <c r="V2454" i="5"/>
  <c r="E2454" i="5"/>
  <c r="X2454" i="5" s="1"/>
  <c r="V2455" i="5"/>
  <c r="E2455" i="5"/>
  <c r="V2456" i="5"/>
  <c r="E2456" i="5"/>
  <c r="X2456" i="5" s="1"/>
  <c r="V2457" i="5"/>
  <c r="E2457" i="5"/>
  <c r="X2457" i="5" s="1"/>
  <c r="V2458" i="5"/>
  <c r="E2458" i="5"/>
  <c r="V2459" i="5"/>
  <c r="E2459" i="5"/>
  <c r="V2460" i="5"/>
  <c r="E2460" i="5"/>
  <c r="V2461" i="5"/>
  <c r="E2461" i="5"/>
  <c r="X2461" i="5" s="1"/>
  <c r="V2462" i="5"/>
  <c r="E2462" i="5"/>
  <c r="V2463" i="5"/>
  <c r="E2463" i="5"/>
  <c r="V2464" i="5"/>
  <c r="E2464" i="5"/>
  <c r="V2465" i="5"/>
  <c r="E2465" i="5"/>
  <c r="V2466" i="5"/>
  <c r="E2466" i="5"/>
  <c r="V2467" i="5"/>
  <c r="E2467" i="5"/>
  <c r="V2468" i="5"/>
  <c r="E2468" i="5"/>
  <c r="V2469" i="5"/>
  <c r="E2469" i="5"/>
  <c r="X2469" i="5" s="1"/>
  <c r="V2470" i="5"/>
  <c r="E2470" i="5"/>
  <c r="V2471" i="5"/>
  <c r="E2471" i="5"/>
  <c r="V2472" i="5"/>
  <c r="E2472" i="5"/>
  <c r="V2473" i="5"/>
  <c r="E2473" i="5"/>
  <c r="V2474" i="5"/>
  <c r="E2474" i="5"/>
  <c r="V2475" i="5"/>
  <c r="E2475" i="5"/>
  <c r="V2476" i="5"/>
  <c r="E2476" i="5"/>
  <c r="X2476" i="5" s="1"/>
  <c r="V2477" i="5"/>
  <c r="E2477" i="5"/>
  <c r="X2477" i="5" s="1"/>
  <c r="V2478" i="5"/>
  <c r="E2478" i="5"/>
  <c r="V2479" i="5"/>
  <c r="E2479" i="5"/>
  <c r="V2480" i="5"/>
  <c r="E2480" i="5"/>
  <c r="V2481" i="5"/>
  <c r="E2481" i="5"/>
  <c r="V2482" i="5"/>
  <c r="E2482" i="5"/>
  <c r="V2483" i="5"/>
  <c r="E2483" i="5"/>
  <c r="V2484" i="5"/>
  <c r="E2484" i="5"/>
  <c r="V2485" i="5"/>
  <c r="E2485" i="5"/>
  <c r="V2486" i="5"/>
  <c r="E2486" i="5"/>
  <c r="V2487" i="5"/>
  <c r="E2487" i="5"/>
  <c r="V2488" i="5"/>
  <c r="E2488" i="5"/>
  <c r="X2488" i="5" s="1"/>
  <c r="V2489" i="5"/>
  <c r="E2489" i="5"/>
  <c r="V2490" i="5"/>
  <c r="E2490" i="5"/>
  <c r="V2491" i="5"/>
  <c r="E2491" i="5"/>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c r="B55" i="6"/>
  <c r="G55" i="6"/>
  <c r="B54" i="6"/>
  <c r="G54" i="6" s="1"/>
  <c r="B17" i="6"/>
  <c r="B16" i="6"/>
  <c r="B15" i="6"/>
  <c r="F20" i="6" s="1"/>
  <c r="H20" i="6" s="1"/>
  <c r="B14" i="6"/>
  <c r="G14" i="6"/>
  <c r="H14" i="6" s="1"/>
  <c r="H13" i="6"/>
  <c r="B12" i="6"/>
  <c r="G12" i="6"/>
  <c r="H12" i="6" s="1"/>
  <c r="D12" i="6" s="1"/>
  <c r="B11" i="6"/>
  <c r="G11" i="6"/>
  <c r="H11" i="6" s="1"/>
  <c r="D11" i="6"/>
  <c r="G9" i="6"/>
  <c r="H9" i="6" s="1"/>
  <c r="D9" i="6" s="1"/>
  <c r="B8" i="6"/>
  <c r="G8" i="6" s="1"/>
  <c r="H8" i="6" s="1"/>
  <c r="D8" i="6" s="1"/>
  <c r="B7" i="6"/>
  <c r="G7" i="6"/>
  <c r="H7" i="6" s="1"/>
  <c r="B6" i="6"/>
  <c r="G6" i="6"/>
  <c r="B5" i="6"/>
  <c r="F6" i="6" s="1"/>
  <c r="H6" i="6" s="1"/>
  <c r="D6" i="6" s="1"/>
  <c r="B4" i="6"/>
  <c r="G4" i="6" s="1"/>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X66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X257" i="5"/>
  <c r="R255" i="5"/>
  <c r="R253" i="5"/>
  <c r="R233" i="5"/>
  <c r="H231" i="5"/>
  <c r="H222" i="5"/>
  <c r="F221" i="5"/>
  <c r="R219" i="5"/>
  <c r="H218" i="5"/>
  <c r="H214"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s="1"/>
  <c r="P41" i="4"/>
  <c r="P40" i="4"/>
  <c r="P39" i="4"/>
  <c r="B39" i="4" s="1"/>
  <c r="P38" i="4"/>
  <c r="P37" i="4"/>
  <c r="Q37" i="4" s="1"/>
  <c r="P35" i="4"/>
  <c r="P34" i="4"/>
  <c r="P33" i="4"/>
  <c r="P32" i="4"/>
  <c r="P31" i="4"/>
  <c r="Q31" i="4" s="1"/>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1"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X612"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X170"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X1681" i="5"/>
  <c r="AB1681" i="5"/>
  <c r="S1715" i="5"/>
  <c r="R1898" i="5"/>
  <c r="J1898" i="5"/>
  <c r="F1987" i="5"/>
  <c r="I2005" i="5"/>
  <c r="R2005" i="5"/>
  <c r="S2129" i="5"/>
  <c r="R2150" i="5"/>
  <c r="H2150"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X25" i="5"/>
  <c r="R97" i="5"/>
  <c r="H79" i="5"/>
  <c r="F79" i="5"/>
  <c r="I79" i="5"/>
  <c r="H47" i="5"/>
  <c r="X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X452" i="5"/>
  <c r="H452" i="5"/>
  <c r="F452" i="5"/>
  <c r="S1497" i="5"/>
  <c r="X26" i="5"/>
  <c r="I59" i="5"/>
  <c r="X63" i="5"/>
  <c r="I126" i="5"/>
  <c r="H126" i="5"/>
  <c r="H147" i="5"/>
  <c r="I147" i="5"/>
  <c r="F147" i="5"/>
  <c r="R237" i="5"/>
  <c r="F237" i="5"/>
  <c r="X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X479" i="5"/>
  <c r="F574"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X604" i="5"/>
  <c r="R604" i="5"/>
  <c r="R644" i="5"/>
  <c r="I722" i="5"/>
  <c r="J722" i="5"/>
  <c r="F788" i="5"/>
  <c r="X788" i="5"/>
  <c r="R851" i="5"/>
  <c r="AB851" i="5"/>
  <c r="S916" i="5"/>
  <c r="S979" i="5"/>
  <c r="X982"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X616" i="5"/>
  <c r="R616" i="5"/>
  <c r="S639" i="5"/>
  <c r="S649" i="5"/>
  <c r="R685" i="5"/>
  <c r="H685" i="5"/>
  <c r="S733" i="5"/>
  <c r="F768" i="5"/>
  <c r="X768" i="5"/>
  <c r="F786" i="5"/>
  <c r="X786" i="5"/>
  <c r="AB836" i="5"/>
  <c r="X836" i="5"/>
  <c r="S911" i="5"/>
  <c r="S927" i="5"/>
  <c r="S938" i="5"/>
  <c r="S976" i="5"/>
  <c r="AB1014" i="5"/>
  <c r="S1014" i="5"/>
  <c r="H1075" i="5"/>
  <c r="F1075" i="5"/>
  <c r="F1083" i="5"/>
  <c r="H1083" i="5"/>
  <c r="H174" i="5"/>
  <c r="AB207" i="5"/>
  <c r="AB215" i="5"/>
  <c r="J263" i="5"/>
  <c r="AB282" i="5"/>
  <c r="AB356" i="5"/>
  <c r="AB451" i="5"/>
  <c r="F480" i="5"/>
  <c r="X652" i="5"/>
  <c r="S711" i="5"/>
  <c r="S756" i="5"/>
  <c r="I786" i="5"/>
  <c r="S823" i="5"/>
  <c r="H840" i="5"/>
  <c r="F840" i="5"/>
  <c r="S859" i="5"/>
  <c r="AB869" i="5"/>
  <c r="F869" i="5"/>
  <c r="AB948" i="5"/>
  <c r="S948" i="5"/>
  <c r="X1011" i="5"/>
  <c r="F1011" i="5"/>
  <c r="AB567" i="5"/>
  <c r="X656"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X720" i="5"/>
  <c r="J730" i="5"/>
  <c r="I732" i="5"/>
  <c r="AB741" i="5"/>
  <c r="S754" i="5"/>
  <c r="S774" i="5"/>
  <c r="X807" i="5"/>
  <c r="S835" i="5"/>
  <c r="S841" i="5"/>
  <c r="S862" i="5"/>
  <c r="S864" i="5"/>
  <c r="S873" i="5"/>
  <c r="F889" i="5"/>
  <c r="AB898" i="5"/>
  <c r="S931" i="5"/>
  <c r="S936" i="5"/>
  <c r="AB946" i="5"/>
  <c r="S988" i="5"/>
  <c r="S1074" i="5"/>
  <c r="S1084" i="5"/>
  <c r="S1096" i="5"/>
  <c r="H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X809" i="5"/>
  <c r="AB833" i="5"/>
  <c r="AB881" i="5"/>
  <c r="AB890" i="5"/>
  <c r="AB899" i="5"/>
  <c r="S904" i="5"/>
  <c r="F940" i="5"/>
  <c r="AB944" i="5"/>
  <c r="X991"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S1782" i="5"/>
  <c r="AB1851" i="5"/>
  <c r="R1957" i="5"/>
  <c r="X1957" i="5"/>
  <c r="I1957" i="5"/>
  <c r="J1957" i="5"/>
  <c r="AB1960" i="5"/>
  <c r="I2037" i="5"/>
  <c r="R2037" i="5"/>
  <c r="H2037" i="5"/>
  <c r="F2037" i="5"/>
  <c r="X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X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X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X61" i="5"/>
  <c r="R73" i="5"/>
  <c r="I73" i="5"/>
  <c r="F109" i="5"/>
  <c r="R109" i="5"/>
  <c r="R133" i="5"/>
  <c r="F133" i="5"/>
  <c r="F169" i="5"/>
  <c r="R169" i="5"/>
  <c r="H195" i="5"/>
  <c r="F195" i="5"/>
  <c r="R195" i="5"/>
  <c r="I195" i="5"/>
  <c r="J195" i="5"/>
  <c r="H67" i="5"/>
  <c r="R67" i="5"/>
  <c r="J67" i="5"/>
  <c r="I67" i="5"/>
  <c r="F67" i="5"/>
  <c r="H19" i="5"/>
  <c r="R19" i="5"/>
  <c r="J19" i="5"/>
  <c r="X19" i="5"/>
  <c r="H35" i="5"/>
  <c r="R35" i="5"/>
  <c r="J35" i="5"/>
  <c r="I35" i="5"/>
  <c r="F35" i="5"/>
  <c r="H139" i="5"/>
  <c r="R139" i="5"/>
  <c r="J139" i="5"/>
  <c r="I139" i="5"/>
  <c r="F139" i="5"/>
  <c r="X193" i="5"/>
  <c r="F193" i="5"/>
  <c r="H227" i="5"/>
  <c r="R227" i="5"/>
  <c r="F227" i="5"/>
  <c r="J227" i="5"/>
  <c r="I227" i="5"/>
  <c r="R41" i="5"/>
  <c r="X41" i="5"/>
  <c r="I41" i="5"/>
  <c r="H143" i="5"/>
  <c r="R143" i="5"/>
  <c r="J143" i="5"/>
  <c r="F143" i="5"/>
  <c r="I143" i="5"/>
  <c r="X143" i="5"/>
  <c r="F177" i="5"/>
  <c r="R177" i="5"/>
  <c r="H183" i="5"/>
  <c r="F183" i="5"/>
  <c r="I183" i="5"/>
  <c r="R183" i="5"/>
  <c r="J183" i="5"/>
  <c r="R241" i="5"/>
  <c r="F241" i="5"/>
  <c r="H247" i="5"/>
  <c r="I247" i="5"/>
  <c r="F247" i="5"/>
  <c r="R247" i="5"/>
  <c r="J247" i="5"/>
  <c r="H259" i="5"/>
  <c r="X259" i="5"/>
  <c r="R259" i="5"/>
  <c r="J259" i="5"/>
  <c r="I259" i="5"/>
  <c r="F259" i="5"/>
  <c r="F173" i="5"/>
  <c r="R173" i="5"/>
  <c r="R93" i="5"/>
  <c r="I93" i="5"/>
  <c r="X93" i="5"/>
  <c r="H99" i="5"/>
  <c r="R99" i="5"/>
  <c r="J99" i="5"/>
  <c r="X99" i="5"/>
  <c r="I99" i="5"/>
  <c r="F99" i="5"/>
  <c r="H135" i="5"/>
  <c r="F135" i="5"/>
  <c r="R135" i="5"/>
  <c r="J135" i="5"/>
  <c r="I135" i="5"/>
  <c r="X135" i="5"/>
  <c r="H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R89" i="5"/>
  <c r="I89" i="5"/>
  <c r="F129" i="5"/>
  <c r="H199" i="5"/>
  <c r="R199" i="5"/>
  <c r="J199" i="5"/>
  <c r="I199" i="5"/>
  <c r="F199" i="5"/>
  <c r="H131" i="5"/>
  <c r="F131" i="5"/>
  <c r="I131" i="5"/>
  <c r="R131" i="5"/>
  <c r="J131" i="5"/>
  <c r="H21" i="5"/>
  <c r="J21" i="5"/>
  <c r="R57" i="5"/>
  <c r="X57" i="5"/>
  <c r="I57" i="5"/>
  <c r="F105" i="5"/>
  <c r="R105" i="5"/>
  <c r="X105" i="5"/>
  <c r="H119" i="5"/>
  <c r="F119" i="5"/>
  <c r="I119" i="5"/>
  <c r="X119" i="5"/>
  <c r="R119" i="5"/>
  <c r="J119" i="5"/>
  <c r="R197" i="5"/>
  <c r="F197" i="5"/>
  <c r="H223" i="5"/>
  <c r="R223" i="5"/>
  <c r="J223" i="5"/>
  <c r="F223" i="5"/>
  <c r="I223" i="5"/>
  <c r="R229" i="5"/>
  <c r="F229" i="5"/>
  <c r="R337" i="5"/>
  <c r="J337" i="5"/>
  <c r="H337" i="5"/>
  <c r="F337" i="5"/>
  <c r="X337" i="5"/>
  <c r="H31" i="5"/>
  <c r="J31" i="5"/>
  <c r="I31" i="5"/>
  <c r="F31" i="5"/>
  <c r="F113" i="5"/>
  <c r="R113" i="5"/>
  <c r="H155" i="5"/>
  <c r="R155" i="5"/>
  <c r="J155" i="5"/>
  <c r="I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F428" i="5"/>
  <c r="I445" i="5"/>
  <c r="R445" i="5"/>
  <c r="J445" i="5"/>
  <c r="H445" i="5"/>
  <c r="R516" i="5"/>
  <c r="H516" i="5"/>
  <c r="R532" i="5"/>
  <c r="H532" i="5"/>
  <c r="X660" i="5"/>
  <c r="R660" i="5"/>
  <c r="F660" i="5"/>
  <c r="AB867" i="5"/>
  <c r="J867" i="5"/>
  <c r="S1003" i="5"/>
  <c r="AB1003" i="5"/>
  <c r="H219" i="5"/>
  <c r="I219" i="5"/>
  <c r="X219" i="5"/>
  <c r="AB290" i="5"/>
  <c r="I349" i="5"/>
  <c r="J349" i="5"/>
  <c r="H349" i="5"/>
  <c r="F349" i="5"/>
  <c r="I381" i="5"/>
  <c r="J381" i="5"/>
  <c r="H381" i="5"/>
  <c r="F381" i="5"/>
  <c r="X381" i="5"/>
  <c r="X408" i="5"/>
  <c r="I408" i="5"/>
  <c r="H408" i="5"/>
  <c r="F408" i="5"/>
  <c r="I425" i="5"/>
  <c r="J425" i="5"/>
  <c r="H425" i="5"/>
  <c r="F425" i="5"/>
  <c r="X425" i="5"/>
  <c r="R58" i="5"/>
  <c r="J25" i="5"/>
  <c r="AB26" i="5"/>
  <c r="I46" i="5"/>
  <c r="AB22" i="5"/>
  <c r="F23" i="5"/>
  <c r="I24" i="5"/>
  <c r="R25" i="5"/>
  <c r="H34" i="5"/>
  <c r="F39" i="5"/>
  <c r="I45" i="5"/>
  <c r="R47" i="5"/>
  <c r="H50" i="5"/>
  <c r="F55" i="5"/>
  <c r="R63" i="5"/>
  <c r="H66" i="5"/>
  <c r="R79" i="5"/>
  <c r="H82" i="5"/>
  <c r="R95" i="5"/>
  <c r="H98" i="5"/>
  <c r="AB108" i="5"/>
  <c r="X111" i="5"/>
  <c r="AB124" i="5"/>
  <c r="AB128" i="5"/>
  <c r="AB146" i="5"/>
  <c r="R147" i="5"/>
  <c r="X166"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X267" i="5"/>
  <c r="H283" i="5"/>
  <c r="J283" i="5"/>
  <c r="I283" i="5"/>
  <c r="F283" i="5"/>
  <c r="AB306" i="5"/>
  <c r="AB323" i="5"/>
  <c r="I345" i="5"/>
  <c r="R345" i="5"/>
  <c r="J345" i="5"/>
  <c r="H345" i="5"/>
  <c r="AB349" i="5"/>
  <c r="AB381" i="5"/>
  <c r="I385" i="5"/>
  <c r="R385" i="5"/>
  <c r="J385" i="5"/>
  <c r="H385" i="5"/>
  <c r="F385" i="5"/>
  <c r="I429" i="5"/>
  <c r="R429" i="5"/>
  <c r="J429" i="5"/>
  <c r="H429" i="5"/>
  <c r="X436" i="5"/>
  <c r="R436" i="5"/>
  <c r="I436" i="5"/>
  <c r="H436" i="5"/>
  <c r="X440" i="5"/>
  <c r="I440" i="5"/>
  <c r="H440" i="5"/>
  <c r="F440" i="5"/>
  <c r="R456" i="5"/>
  <c r="I456" i="5"/>
  <c r="H456" i="5"/>
  <c r="R760" i="5"/>
  <c r="I760" i="5"/>
  <c r="F760" i="5"/>
  <c r="X760" i="5"/>
  <c r="R317" i="5"/>
  <c r="J317" i="5"/>
  <c r="H317" i="5"/>
  <c r="I34" i="5"/>
  <c r="I50" i="5"/>
  <c r="I66" i="5"/>
  <c r="X81"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X396" i="5"/>
  <c r="R396" i="5"/>
  <c r="I396" i="5"/>
  <c r="H396" i="5"/>
  <c r="F396" i="5"/>
  <c r="I417" i="5"/>
  <c r="J417" i="5"/>
  <c r="H417" i="5"/>
  <c r="F417" i="5"/>
  <c r="F436" i="5"/>
  <c r="F456" i="5"/>
  <c r="H511" i="5"/>
  <c r="H523" i="5"/>
  <c r="F523" i="5"/>
  <c r="R566" i="5"/>
  <c r="F566" i="5"/>
  <c r="J638" i="5"/>
  <c r="R638" i="5"/>
  <c r="F638" i="5"/>
  <c r="I726" i="5"/>
  <c r="F726" i="5"/>
  <c r="X726" i="5"/>
  <c r="I742" i="5"/>
  <c r="F742" i="5"/>
  <c r="X742" i="5"/>
  <c r="AB322" i="5"/>
  <c r="J23" i="5"/>
  <c r="AB32" i="5"/>
  <c r="J39" i="5"/>
  <c r="J55" i="5"/>
  <c r="X69"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I413" i="5"/>
  <c r="R413" i="5"/>
  <c r="J413" i="5"/>
  <c r="H413" i="5"/>
  <c r="X420" i="5"/>
  <c r="R420" i="5"/>
  <c r="I420" i="5"/>
  <c r="H420" i="5"/>
  <c r="X424" i="5"/>
  <c r="I424" i="5"/>
  <c r="H424" i="5"/>
  <c r="F424" i="5"/>
  <c r="F429" i="5"/>
  <c r="I441" i="5"/>
  <c r="J441" i="5"/>
  <c r="H441" i="5"/>
  <c r="F441" i="5"/>
  <c r="R448" i="5"/>
  <c r="AB545" i="5"/>
  <c r="J508" i="5"/>
  <c r="J540" i="5"/>
  <c r="R544" i="5"/>
  <c r="J544" i="5"/>
  <c r="H544" i="5"/>
  <c r="X564" i="5"/>
  <c r="F564" i="5"/>
  <c r="R564" i="5"/>
  <c r="AB611" i="5"/>
  <c r="AB623" i="5"/>
  <c r="S623" i="5"/>
  <c r="S655" i="5"/>
  <c r="I666" i="5"/>
  <c r="R666" i="5"/>
  <c r="J666" i="5"/>
  <c r="F666" i="5"/>
  <c r="X666" i="5"/>
  <c r="S704" i="5"/>
  <c r="AB704" i="5"/>
  <c r="I734" i="5"/>
  <c r="J734" i="5"/>
  <c r="F734" i="5"/>
  <c r="X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X547" i="5"/>
  <c r="R556" i="5"/>
  <c r="J556" i="5"/>
  <c r="H563" i="5"/>
  <c r="F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S698" i="5"/>
  <c r="S716" i="5"/>
  <c r="AB716" i="5"/>
  <c r="F736" i="5"/>
  <c r="J736" i="5"/>
  <c r="I736" i="5"/>
  <c r="X736" i="5"/>
  <c r="S746" i="5"/>
  <c r="R776" i="5"/>
  <c r="I776" i="5"/>
  <c r="F776" i="5"/>
  <c r="X776" i="5"/>
  <c r="H790" i="5"/>
  <c r="X790" i="5"/>
  <c r="J790" i="5"/>
  <c r="I790" i="5"/>
  <c r="F790" i="5"/>
  <c r="R933" i="5"/>
  <c r="J933" i="5"/>
  <c r="F933" i="5"/>
  <c r="AB955" i="5"/>
  <c r="S955" i="5"/>
  <c r="S962" i="5"/>
  <c r="AB967" i="5"/>
  <c r="J967" i="5"/>
  <c r="X1018" i="5"/>
  <c r="H1018" i="5"/>
  <c r="F1018" i="5"/>
  <c r="X1114" i="5"/>
  <c r="H1114" i="5"/>
  <c r="F1114" i="5"/>
  <c r="AB287" i="5"/>
  <c r="H302" i="5"/>
  <c r="AB309" i="5"/>
  <c r="AB317" i="5"/>
  <c r="AB325" i="5"/>
  <c r="AB335" i="5"/>
  <c r="AB413" i="5"/>
  <c r="AB421" i="5"/>
  <c r="AB429" i="5"/>
  <c r="AB437" i="5"/>
  <c r="AB445" i="5"/>
  <c r="X455" i="5"/>
  <c r="I455" i="5"/>
  <c r="AB463" i="5"/>
  <c r="H491" i="5"/>
  <c r="F491" i="5"/>
  <c r="H495" i="5"/>
  <c r="AB504" i="5"/>
  <c r="H508" i="5"/>
  <c r="J512" i="5"/>
  <c r="H540" i="5"/>
  <c r="F544" i="5"/>
  <c r="AB559" i="5"/>
  <c r="R614" i="5"/>
  <c r="AB619" i="5"/>
  <c r="S619" i="5"/>
  <c r="X624"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S821" i="5"/>
  <c r="J826" i="5"/>
  <c r="I826" i="5"/>
  <c r="F826"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X778" i="5"/>
  <c r="H824" i="5"/>
  <c r="X824" i="5"/>
  <c r="S828" i="5"/>
  <c r="AB828" i="5"/>
  <c r="F835" i="5"/>
  <c r="AB852" i="5"/>
  <c r="I852" i="5"/>
  <c r="H865" i="5"/>
  <c r="F865" i="5"/>
  <c r="S868" i="5"/>
  <c r="AB885" i="5"/>
  <c r="S930" i="5"/>
  <c r="J934" i="5"/>
  <c r="X934" i="5"/>
  <c r="S943" i="5"/>
  <c r="S951" i="5"/>
  <c r="S958" i="5"/>
  <c r="F978" i="5"/>
  <c r="H978" i="5"/>
  <c r="F990" i="5"/>
  <c r="X990" i="5"/>
  <c r="R1009" i="5"/>
  <c r="F1009" i="5"/>
  <c r="S1027" i="5"/>
  <c r="X1034" i="5"/>
  <c r="H1034" i="5"/>
  <c r="F1034" i="5"/>
  <c r="H1046" i="5"/>
  <c r="X1046" i="5"/>
  <c r="H1091" i="5"/>
  <c r="J1091" i="5"/>
  <c r="F1091" i="5"/>
  <c r="H1118" i="5"/>
  <c r="F1118" i="5"/>
  <c r="R1132" i="5"/>
  <c r="X1132" i="5"/>
  <c r="J1185" i="5"/>
  <c r="AB679" i="5"/>
  <c r="S770" i="5"/>
  <c r="H782" i="5"/>
  <c r="I782" i="5"/>
  <c r="F782" i="5"/>
  <c r="R784" i="5"/>
  <c r="F784" i="5"/>
  <c r="S790" i="5"/>
  <c r="H802" i="5"/>
  <c r="J802" i="5"/>
  <c r="R804" i="5"/>
  <c r="X804" i="5"/>
  <c r="I812" i="5"/>
  <c r="X812" i="5"/>
  <c r="R812" i="5"/>
  <c r="S815" i="5"/>
  <c r="S837" i="5"/>
  <c r="S840" i="5"/>
  <c r="AB840" i="5"/>
  <c r="H878" i="5"/>
  <c r="F878" i="5"/>
  <c r="X878" i="5"/>
  <c r="R885" i="5"/>
  <c r="J885" i="5"/>
  <c r="F885" i="5"/>
  <c r="AB935" i="5"/>
  <c r="S935" i="5"/>
  <c r="R953" i="5"/>
  <c r="F953" i="5"/>
  <c r="S1004" i="5"/>
  <c r="AB1010" i="5"/>
  <c r="S1010"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J1047" i="5"/>
  <c r="H1047" i="5"/>
  <c r="X1050" i="5"/>
  <c r="H1050" i="5"/>
  <c r="F1050" i="5"/>
  <c r="X1063" i="5"/>
  <c r="H1063" i="5"/>
  <c r="J1063" i="5"/>
  <c r="F1063" i="5"/>
  <c r="S1087" i="5"/>
  <c r="AB1087" i="5"/>
  <c r="S1108" i="5"/>
  <c r="X1130" i="5"/>
  <c r="H1130" i="5"/>
  <c r="F1130" i="5"/>
  <c r="R1147" i="5"/>
  <c r="H1147" i="5"/>
  <c r="J1147" i="5"/>
  <c r="F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X894" i="5"/>
  <c r="J910" i="5"/>
  <c r="H910" i="5"/>
  <c r="X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X800" i="5"/>
  <c r="J812" i="5"/>
  <c r="F830" i="5"/>
  <c r="F832" i="5"/>
  <c r="AB834" i="5"/>
  <c r="S834" i="5"/>
  <c r="AB846" i="5"/>
  <c r="F862" i="5"/>
  <c r="AB866" i="5"/>
  <c r="S872" i="5"/>
  <c r="R881" i="5"/>
  <c r="F881" i="5"/>
  <c r="AB883" i="5"/>
  <c r="X883" i="5"/>
  <c r="S902" i="5"/>
  <c r="F910" i="5"/>
  <c r="J917" i="5"/>
  <c r="X938" i="5"/>
  <c r="J995" i="5"/>
  <c r="H995" i="5"/>
  <c r="F995"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X1160" i="5"/>
  <c r="J1166" i="5"/>
  <c r="S1172" i="5"/>
  <c r="S1173" i="5"/>
  <c r="S1180" i="5"/>
  <c r="S1181" i="5"/>
  <c r="S1185" i="5"/>
  <c r="S1189" i="5"/>
  <c r="AB1202" i="5"/>
  <c r="S1202" i="5"/>
  <c r="S1205" i="5"/>
  <c r="AB1205" i="5"/>
  <c r="X1209" i="5"/>
  <c r="AB1213" i="5"/>
  <c r="R1229" i="5"/>
  <c r="H1229" i="5"/>
  <c r="F1229" i="5"/>
  <c r="J1229" i="5"/>
  <c r="S1311" i="5"/>
  <c r="AB822" i="5"/>
  <c r="S883" i="5"/>
  <c r="X888" i="5"/>
  <c r="AB920" i="5"/>
  <c r="S939" i="5"/>
  <c r="AB940" i="5"/>
  <c r="AB952" i="5"/>
  <c r="X954" i="5"/>
  <c r="X966" i="5"/>
  <c r="F973" i="5"/>
  <c r="S975" i="5"/>
  <c r="AB979" i="5"/>
  <c r="S991" i="5"/>
  <c r="S1006" i="5"/>
  <c r="J1011" i="5"/>
  <c r="X1022" i="5"/>
  <c r="J1031" i="5"/>
  <c r="R1035" i="5"/>
  <c r="AB1039" i="5"/>
  <c r="S1051" i="5"/>
  <c r="I1055" i="5"/>
  <c r="J1083" i="5"/>
  <c r="S1094" i="5"/>
  <c r="S1102" i="5"/>
  <c r="S1103" i="5"/>
  <c r="I1107" i="5"/>
  <c r="AB1111" i="5"/>
  <c r="AB1123" i="5"/>
  <c r="X1126" i="5"/>
  <c r="S1165" i="5"/>
  <c r="R1166" i="5"/>
  <c r="AB1172" i="5"/>
  <c r="R1178" i="5"/>
  <c r="I1178" i="5"/>
  <c r="R1205" i="5"/>
  <c r="J1205" i="5"/>
  <c r="I1205" i="5"/>
  <c r="X1205" i="5"/>
  <c r="H1236" i="5"/>
  <c r="X1236" i="5"/>
  <c r="AB850" i="5"/>
  <c r="AB939" i="5"/>
  <c r="H954" i="5"/>
  <c r="AB1015" i="5"/>
  <c r="AB1035" i="5"/>
  <c r="AB1055" i="5"/>
  <c r="AB1066" i="5"/>
  <c r="AB1083" i="5"/>
  <c r="R1095" i="5"/>
  <c r="F1099" i="5"/>
  <c r="J1103" i="5"/>
  <c r="S1124" i="5"/>
  <c r="AB1130" i="5"/>
  <c r="I1136" i="5"/>
  <c r="J1136" i="5"/>
  <c r="X1154" i="5"/>
  <c r="F1154" i="5"/>
  <c r="J1154" i="5"/>
  <c r="AB1181" i="5"/>
  <c r="AB1189" i="5"/>
  <c r="S1201" i="5"/>
  <c r="AB1201" i="5"/>
  <c r="R1213" i="5"/>
  <c r="H1213" i="5"/>
  <c r="F1213" i="5"/>
  <c r="J1213" i="5"/>
  <c r="S1221" i="5"/>
  <c r="AB1221" i="5"/>
  <c r="X1224"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J1119" i="5"/>
  <c r="S1130" i="5"/>
  <c r="S1151" i="5"/>
  <c r="I1152" i="5"/>
  <c r="X1152" i="5"/>
  <c r="I1154" i="5"/>
  <c r="R1169" i="5"/>
  <c r="F1173" i="5"/>
  <c r="S1177" i="5"/>
  <c r="AB1184" i="5"/>
  <c r="S1197" i="5"/>
  <c r="J1249" i="5"/>
  <c r="X1249" i="5"/>
  <c r="J1261" i="5"/>
  <c r="I1261" i="5"/>
  <c r="F1261" i="5"/>
  <c r="AB1264" i="5"/>
  <c r="S1264" i="5"/>
  <c r="F1464" i="5"/>
  <c r="X1066"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X1336" i="5"/>
  <c r="F1339" i="5"/>
  <c r="AB1356" i="5"/>
  <c r="S1356" i="5"/>
  <c r="F1397" i="5"/>
  <c r="AB1450" i="5"/>
  <c r="S1541" i="5"/>
  <c r="J1546" i="5"/>
  <c r="H1546" i="5"/>
  <c r="I1546" i="5"/>
  <c r="F1546" i="5"/>
  <c r="S1676" i="5"/>
  <c r="S1207" i="5"/>
  <c r="S1220" i="5"/>
  <c r="AB1256" i="5"/>
  <c r="AB1269" i="5"/>
  <c r="S1271" i="5"/>
  <c r="S1279" i="5"/>
  <c r="AB1285" i="5"/>
  <c r="F1356" i="5"/>
  <c r="X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X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X1939" i="5"/>
  <c r="H1304" i="5"/>
  <c r="S1339" i="5"/>
  <c r="AB1360" i="5"/>
  <c r="F1371" i="5"/>
  <c r="F1380" i="5"/>
  <c r="F1450" i="5"/>
  <c r="I1468" i="5"/>
  <c r="AB1481" i="5"/>
  <c r="S1481" i="5"/>
  <c r="H1491" i="5"/>
  <c r="S1499" i="5"/>
  <c r="H1508" i="5"/>
  <c r="S1523" i="5"/>
  <c r="I1525" i="5"/>
  <c r="AB1529" i="5"/>
  <c r="S1529" i="5"/>
  <c r="AB1569" i="5"/>
  <c r="H1625" i="5"/>
  <c r="X1629" i="5"/>
  <c r="I1629" i="5"/>
  <c r="H1629" i="5"/>
  <c r="F1629" i="5"/>
  <c r="AB1639" i="5"/>
  <c r="S1639" i="5"/>
  <c r="S1652" i="5"/>
  <c r="AB1669" i="5"/>
  <c r="X1689" i="5"/>
  <c r="H1689" i="5"/>
  <c r="F1689" i="5"/>
  <c r="AB1713" i="5"/>
  <c r="AB1740" i="5"/>
  <c r="S1740" i="5"/>
  <c r="H1770" i="5"/>
  <c r="AB1770" i="5"/>
  <c r="S1805" i="5"/>
  <c r="AB1805" i="5"/>
  <c r="F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X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X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X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X2346" i="5"/>
  <c r="J2346" i="5"/>
  <c r="I2346" i="5"/>
  <c r="F2346" i="5"/>
  <c r="H2351" i="5"/>
  <c r="H2492" i="5"/>
  <c r="AB2112" i="5"/>
  <c r="J2150" i="5"/>
  <c r="AB2185" i="5"/>
  <c r="AB2197" i="5"/>
  <c r="AB2200" i="5"/>
  <c r="AB2213" i="5"/>
  <c r="AB2216" i="5"/>
  <c r="X2221"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X245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X2441" i="5"/>
  <c r="H2461" i="5"/>
  <c r="AB2161" i="5"/>
  <c r="AB2180" i="5"/>
  <c r="AB2181" i="5"/>
  <c r="AB2212" i="5"/>
  <c r="AB2245" i="5"/>
  <c r="AB2268" i="5"/>
  <c r="X2273" i="5"/>
  <c r="F2282" i="5"/>
  <c r="AB2313" i="5"/>
  <c r="AB2316" i="5"/>
  <c r="X2333"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X341" i="5"/>
  <c r="X304" i="5"/>
  <c r="AB23"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X157"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H28" i="5"/>
  <c r="AB109" i="5"/>
  <c r="X117" i="5"/>
  <c r="J121" i="5"/>
  <c r="I121" i="5"/>
  <c r="H121" i="5"/>
  <c r="AB141" i="5"/>
  <c r="H146" i="5"/>
  <c r="F150" i="5"/>
  <c r="R150" i="5"/>
  <c r="J150" i="5"/>
  <c r="AB19" i="5"/>
  <c r="AB27" i="5"/>
  <c r="X29" i="5"/>
  <c r="F5" i="5"/>
  <c r="H18" i="5"/>
  <c r="F21" i="5"/>
  <c r="X24" i="5"/>
  <c r="H26" i="5"/>
  <c r="R28" i="5"/>
  <c r="F29" i="5"/>
  <c r="X32"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X141" i="5"/>
  <c r="F142" i="5"/>
  <c r="R142" i="5"/>
  <c r="J142" i="5"/>
  <c r="AB143" i="5"/>
  <c r="J145" i="5"/>
  <c r="I145" i="5"/>
  <c r="H145" i="5"/>
  <c r="AB152" i="5"/>
  <c r="AB165" i="5"/>
  <c r="H170" i="5"/>
  <c r="X173"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X30" i="5"/>
  <c r="R31" i="5"/>
  <c r="H32" i="5"/>
  <c r="X36" i="5"/>
  <c r="X40" i="5"/>
  <c r="X52" i="5"/>
  <c r="X56" i="5"/>
  <c r="X60" i="5"/>
  <c r="X64" i="5"/>
  <c r="X68" i="5"/>
  <c r="X72" i="5"/>
  <c r="X80" i="5"/>
  <c r="X84" i="5"/>
  <c r="X88" i="5"/>
  <c r="X101"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I616" i="5"/>
  <c r="X618" i="5"/>
  <c r="I620" i="5"/>
  <c r="X622" i="5"/>
  <c r="I624" i="5"/>
  <c r="X626" i="5"/>
  <c r="I628" i="5"/>
  <c r="X630" i="5"/>
  <c r="I636" i="5"/>
  <c r="X638" i="5"/>
  <c r="X642" i="5"/>
  <c r="X646" i="5"/>
  <c r="I652" i="5"/>
  <c r="I656" i="5"/>
  <c r="I660"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S765" i="5"/>
  <c r="S771" i="5"/>
  <c r="AB771" i="5"/>
  <c r="AB781" i="5"/>
  <c r="S781" i="5"/>
  <c r="S787" i="5"/>
  <c r="AB787" i="5"/>
  <c r="H822" i="5"/>
  <c r="X822" i="5"/>
  <c r="R822" i="5"/>
  <c r="J822" i="5"/>
  <c r="I822" i="5"/>
  <c r="F822" i="5"/>
  <c r="X919"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S929" i="5"/>
  <c r="AB953" i="5"/>
  <c r="S953" i="5"/>
  <c r="R994" i="5"/>
  <c r="J994" i="5"/>
  <c r="I994" i="5"/>
  <c r="X994" i="5"/>
  <c r="H994" i="5"/>
  <c r="F994" i="5"/>
  <c r="AB1045" i="5"/>
  <c r="S1045" i="5"/>
  <c r="J819" i="5"/>
  <c r="X819" i="5"/>
  <c r="AB884" i="5"/>
  <c r="AB892" i="5"/>
  <c r="R906" i="5"/>
  <c r="I906" i="5"/>
  <c r="H906" i="5"/>
  <c r="X906" i="5"/>
  <c r="I921" i="5"/>
  <c r="X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S1077" i="5"/>
  <c r="S807" i="5"/>
  <c r="J810"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S869" i="5"/>
  <c r="AB897" i="5"/>
  <c r="AB908" i="5"/>
  <c r="I915" i="5"/>
  <c r="AB918" i="5"/>
  <c r="I925" i="5"/>
  <c r="X925" i="5"/>
  <c r="J925" i="5"/>
  <c r="H925" i="5"/>
  <c r="F925" i="5"/>
  <c r="R925" i="5"/>
  <c r="I961" i="5"/>
  <c r="H961" i="5"/>
  <c r="X961" i="5"/>
  <c r="J961" i="5"/>
  <c r="F961" i="5"/>
  <c r="R961" i="5"/>
  <c r="AB1029" i="5"/>
  <c r="S1029" i="5"/>
  <c r="J1069" i="5"/>
  <c r="I1069" i="5"/>
  <c r="H1069" i="5"/>
  <c r="X1069" i="5"/>
  <c r="F1069" i="5"/>
  <c r="R1069" i="5"/>
  <c r="AB1109" i="5"/>
  <c r="S1109" i="5"/>
  <c r="I816" i="5"/>
  <c r="H819" i="5"/>
  <c r="F821" i="5"/>
  <c r="X821" i="5"/>
  <c r="R821" i="5"/>
  <c r="I821" i="5"/>
  <c r="H830" i="5"/>
  <c r="X830" i="5"/>
  <c r="R830" i="5"/>
  <c r="I857" i="5"/>
  <c r="X857" i="5"/>
  <c r="R857" i="5"/>
  <c r="H857" i="5"/>
  <c r="AB859" i="5"/>
  <c r="AB863" i="5"/>
  <c r="AB871" i="5"/>
  <c r="I877" i="5"/>
  <c r="X877" i="5"/>
  <c r="H877" i="5"/>
  <c r="F877" i="5"/>
  <c r="R877" i="5"/>
  <c r="S885" i="5"/>
  <c r="X887" i="5"/>
  <c r="R887" i="5"/>
  <c r="I887" i="5"/>
  <c r="H887" i="5"/>
  <c r="F887" i="5"/>
  <c r="X896" i="5"/>
  <c r="R896" i="5"/>
  <c r="J896" i="5"/>
  <c r="I896" i="5"/>
  <c r="F896" i="5"/>
  <c r="I905" i="5"/>
  <c r="X905" i="5"/>
  <c r="F905" i="5"/>
  <c r="R905" i="5"/>
  <c r="H905" i="5"/>
  <c r="S913" i="5"/>
  <c r="R922" i="5"/>
  <c r="I922" i="5"/>
  <c r="H922" i="5"/>
  <c r="X922" i="5"/>
  <c r="AB928" i="5"/>
  <c r="I949" i="5"/>
  <c r="X949" i="5"/>
  <c r="R949" i="5"/>
  <c r="J949" i="5"/>
  <c r="H949" i="5"/>
  <c r="F949" i="5"/>
  <c r="I965" i="5"/>
  <c r="H965" i="5"/>
  <c r="X965" i="5"/>
  <c r="F965" i="5"/>
  <c r="R965" i="5"/>
  <c r="J965" i="5"/>
  <c r="AB969" i="5"/>
  <c r="S969" i="5"/>
  <c r="AB1061" i="5"/>
  <c r="S1061" i="5"/>
  <c r="AB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X1014" i="5"/>
  <c r="AB1125" i="5"/>
  <c r="S1125" i="5"/>
  <c r="AB1153" i="5"/>
  <c r="AB1355" i="5"/>
  <c r="S1355"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J1009" i="5"/>
  <c r="I1009" i="5"/>
  <c r="H1009" i="5"/>
  <c r="X1009" i="5"/>
  <c r="R1014" i="5"/>
  <c r="J1014" i="5"/>
  <c r="I1014" i="5"/>
  <c r="H1014" i="5"/>
  <c r="F1014" i="5"/>
  <c r="AB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I885" i="5"/>
  <c r="X885" i="5"/>
  <c r="I901" i="5"/>
  <c r="X901" i="5"/>
  <c r="I917" i="5"/>
  <c r="X917" i="5"/>
  <c r="I933" i="5"/>
  <c r="X933"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X948" i="5"/>
  <c r="R948" i="5"/>
  <c r="AB957" i="5"/>
  <c r="S965" i="5"/>
  <c r="R966" i="5"/>
  <c r="J966" i="5"/>
  <c r="I966" i="5"/>
  <c r="F966" i="5"/>
  <c r="I969" i="5"/>
  <c r="H969" i="5"/>
  <c r="X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X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X1149"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X1353" i="5"/>
  <c r="I1353" i="5"/>
  <c r="F1353" i="5"/>
  <c r="S1357" i="5"/>
  <c r="I1363" i="5"/>
  <c r="H1363" i="5"/>
  <c r="X1363" i="5"/>
  <c r="F1363" i="5"/>
  <c r="AB1367" i="5"/>
  <c r="AB1387" i="5"/>
  <c r="S1387" i="5"/>
  <c r="X1393" i="5"/>
  <c r="I1393" i="5"/>
  <c r="R1393" i="5"/>
  <c r="J1393" i="5"/>
  <c r="H1393" i="5"/>
  <c r="R1396" i="5"/>
  <c r="J1396" i="5"/>
  <c r="X1396" i="5"/>
  <c r="S1402" i="5"/>
  <c r="AB1402" i="5"/>
  <c r="H1424" i="5"/>
  <c r="X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X1369" i="5"/>
  <c r="I1369" i="5"/>
  <c r="F1369" i="5"/>
  <c r="S1373" i="5"/>
  <c r="I1379" i="5"/>
  <c r="H1379" i="5"/>
  <c r="X1379" i="5"/>
  <c r="F1379" i="5"/>
  <c r="AB1383" i="5"/>
  <c r="J1395" i="5"/>
  <c r="I1396" i="5"/>
  <c r="AB1436" i="5"/>
  <c r="S1436" i="5"/>
  <c r="F1442" i="5"/>
  <c r="J1446" i="5"/>
  <c r="I1446" i="5"/>
  <c r="F1446" i="5"/>
  <c r="X1446" i="5"/>
  <c r="R1446" i="5"/>
  <c r="F1459" i="5"/>
  <c r="R1459" i="5"/>
  <c r="X1459" i="5"/>
  <c r="J1459" i="5"/>
  <c r="I1459" i="5"/>
  <c r="H1459" i="5"/>
  <c r="R1529" i="5"/>
  <c r="J1529" i="5"/>
  <c r="H1529" i="5"/>
  <c r="I1529" i="5"/>
  <c r="X1529" i="5"/>
  <c r="J1535" i="5"/>
  <c r="S1549" i="5"/>
  <c r="AB1549" i="5"/>
  <c r="S1138" i="5"/>
  <c r="S1140" i="5"/>
  <c r="S1147" i="5"/>
  <c r="S1154" i="5"/>
  <c r="F1178" i="5"/>
  <c r="X1178" i="5"/>
  <c r="AB1178" i="5"/>
  <c r="F1210" i="5"/>
  <c r="X1210" i="5"/>
  <c r="AB1210" i="5"/>
  <c r="I1241" i="5"/>
  <c r="F1242" i="5"/>
  <c r="X1242" i="5"/>
  <c r="AB1242" i="5"/>
  <c r="X1357" i="5"/>
  <c r="I1357" i="5"/>
  <c r="H1357" i="5"/>
  <c r="F1357" i="5"/>
  <c r="I1367" i="5"/>
  <c r="H1367" i="5"/>
  <c r="X1367" i="5"/>
  <c r="R1367" i="5"/>
  <c r="J1367" i="5"/>
  <c r="S1393" i="5"/>
  <c r="AB1399" i="5"/>
  <c r="S1399" i="5"/>
  <c r="H1408" i="5"/>
  <c r="X1408" i="5"/>
  <c r="F1408" i="5"/>
  <c r="AB1414" i="5"/>
  <c r="H1416" i="5"/>
  <c r="X1416" i="5"/>
  <c r="F1416" i="5"/>
  <c r="R1416" i="5"/>
  <c r="J1416" i="5"/>
  <c r="I1416" i="5"/>
  <c r="I1418" i="5"/>
  <c r="J1418" i="5"/>
  <c r="H1418" i="5"/>
  <c r="X1418" i="5"/>
  <c r="R1418" i="5"/>
  <c r="F1418" i="5"/>
  <c r="AB1428" i="5"/>
  <c r="S1428" i="5"/>
  <c r="J1462" i="5"/>
  <c r="I1462" i="5"/>
  <c r="R1462" i="5"/>
  <c r="F1462" i="5"/>
  <c r="X1462" i="5"/>
  <c r="AB1473" i="5"/>
  <c r="S1473" i="5"/>
  <c r="J1474" i="5"/>
  <c r="I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X1412" i="5"/>
  <c r="R1412" i="5"/>
  <c r="I1412" i="5"/>
  <c r="F1412" i="5"/>
  <c r="AB1420" i="5"/>
  <c r="S1420" i="5"/>
  <c r="S1434" i="5"/>
  <c r="X1483" i="5"/>
  <c r="X1498" i="5"/>
  <c r="J1498" i="5"/>
  <c r="I1498" i="5"/>
  <c r="R1498" i="5"/>
  <c r="H1498" i="5"/>
  <c r="R1509" i="5"/>
  <c r="J1509" i="5"/>
  <c r="H1509" i="5"/>
  <c r="X1509" i="5"/>
  <c r="F1509" i="5"/>
  <c r="AB1532" i="5"/>
  <c r="S1532" i="5"/>
  <c r="X1541" i="5"/>
  <c r="S1142" i="5"/>
  <c r="AB1167" i="5"/>
  <c r="F1186" i="5"/>
  <c r="X1186" i="5"/>
  <c r="AB1186" i="5"/>
  <c r="AB1199" i="5"/>
  <c r="F1218" i="5"/>
  <c r="X1218" i="5"/>
  <c r="AB1218" i="5"/>
  <c r="AB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X1442" i="5"/>
  <c r="R1442" i="5"/>
  <c r="H1442" i="5"/>
  <c r="AB1452" i="5"/>
  <c r="S1452" i="5"/>
  <c r="J1453" i="5"/>
  <c r="H1453" i="5"/>
  <c r="R1453" i="5"/>
  <c r="X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X1549"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AB1364" i="5"/>
  <c r="X1365" i="5"/>
  <c r="I1365" i="5"/>
  <c r="AB1375" i="5"/>
  <c r="AB1380" i="5"/>
  <c r="AB1391" i="5"/>
  <c r="AB1396" i="5"/>
  <c r="X1397"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25" i="5"/>
  <c r="X1534"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X1504" i="5"/>
  <c r="F1507" i="5"/>
  <c r="R1507" i="5"/>
  <c r="AB1508" i="5"/>
  <c r="S1514" i="5"/>
  <c r="AB1514" i="5"/>
  <c r="X1522" i="5"/>
  <c r="J1522" i="5"/>
  <c r="I1522" i="5"/>
  <c r="AB1626" i="5"/>
  <c r="S1626" i="5"/>
  <c r="AB1698" i="5"/>
  <c r="S1698" i="5"/>
  <c r="AB2470" i="5"/>
  <c r="S2470" i="5"/>
  <c r="J1406" i="5"/>
  <c r="J1414" i="5"/>
  <c r="J1422" i="5"/>
  <c r="X1423" i="5"/>
  <c r="AB1423" i="5"/>
  <c r="J1430" i="5"/>
  <c r="X1431" i="5"/>
  <c r="AB1431" i="5"/>
  <c r="X1439" i="5"/>
  <c r="AB1439" i="5"/>
  <c r="AB1444" i="5"/>
  <c r="AB1445" i="5"/>
  <c r="H1448" i="5"/>
  <c r="F1448" i="5"/>
  <c r="X1448" i="5"/>
  <c r="J1450" i="5"/>
  <c r="I1450" i="5"/>
  <c r="F1467" i="5"/>
  <c r="R1467" i="5"/>
  <c r="AB1476" i="5"/>
  <c r="AB1477" i="5"/>
  <c r="H1480" i="5"/>
  <c r="F1480" i="5"/>
  <c r="X1480" i="5"/>
  <c r="AB1485" i="5"/>
  <c r="S1486" i="5"/>
  <c r="AB1486" i="5"/>
  <c r="X1507"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X1488" i="5"/>
  <c r="F1490" i="5"/>
  <c r="F1491" i="5"/>
  <c r="R1491" i="5"/>
  <c r="AB1492" i="5"/>
  <c r="S1498" i="5"/>
  <c r="AB1498" i="5"/>
  <c r="X1506"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AB1461" i="5"/>
  <c r="J1466" i="5"/>
  <c r="I1466" i="5"/>
  <c r="I1467" i="5"/>
  <c r="R1480" i="5"/>
  <c r="X1491" i="5"/>
  <c r="I1492" i="5"/>
  <c r="H1492" i="5"/>
  <c r="F1492" i="5"/>
  <c r="F1495" i="5"/>
  <c r="R1495" i="5"/>
  <c r="AB1496" i="5"/>
  <c r="AB1501" i="5"/>
  <c r="S1502" i="5"/>
  <c r="AB1502" i="5"/>
  <c r="S1508" i="5"/>
  <c r="J1511" i="5"/>
  <c r="X1523" i="5"/>
  <c r="I1524" i="5"/>
  <c r="H1524" i="5"/>
  <c r="F1524" i="5"/>
  <c r="X1524" i="5"/>
  <c r="F1527" i="5"/>
  <c r="R1527" i="5"/>
  <c r="AB1528" i="5"/>
  <c r="AB1533" i="5"/>
  <c r="S1534" i="5"/>
  <c r="AB1534" i="5"/>
  <c r="F1538" i="5"/>
  <c r="F1539" i="5"/>
  <c r="X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X1728" i="5"/>
  <c r="R1728" i="5"/>
  <c r="J1728" i="5"/>
  <c r="I1728" i="5"/>
  <c r="H1728" i="5"/>
  <c r="X1741" i="5"/>
  <c r="S1744" i="5"/>
  <c r="AB1744" i="5"/>
  <c r="H1749" i="5"/>
  <c r="AB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X1621"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X1765" i="5"/>
  <c r="F1778" i="5"/>
  <c r="X1778" i="5"/>
  <c r="R1778" i="5"/>
  <c r="J1778" i="5"/>
  <c r="I1778" i="5"/>
  <c r="F1782" i="5"/>
  <c r="R1782" i="5"/>
  <c r="J1782" i="5"/>
  <c r="I1782" i="5"/>
  <c r="F1790" i="5"/>
  <c r="X1790" i="5"/>
  <c r="R1790" i="5"/>
  <c r="J1790" i="5"/>
  <c r="I1790" i="5"/>
  <c r="F1794" i="5"/>
  <c r="X1794" i="5"/>
  <c r="R1794" i="5"/>
  <c r="J1794" i="5"/>
  <c r="I1794" i="5"/>
  <c r="F1798" i="5"/>
  <c r="X1798" i="5"/>
  <c r="R1798" i="5"/>
  <c r="J1798" i="5"/>
  <c r="I1798" i="5"/>
  <c r="F1802" i="5"/>
  <c r="R1802" i="5"/>
  <c r="J1802" i="5"/>
  <c r="I1802" i="5"/>
  <c r="F1806" i="5"/>
  <c r="X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F1816" i="5"/>
  <c r="AB1826" i="5"/>
  <c r="X183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X2097"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X1908" i="5"/>
  <c r="J1908" i="5"/>
  <c r="X1912" i="5"/>
  <c r="J1912" i="5"/>
  <c r="X1916" i="5"/>
  <c r="J1916" i="5"/>
  <c r="X1920"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X1884" i="5"/>
  <c r="J1884"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S1925" i="5"/>
  <c r="R1927" i="5"/>
  <c r="J1927" i="5"/>
  <c r="I1927" i="5"/>
  <c r="H1927" i="5"/>
  <c r="X1928"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S1929"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X2056" i="5"/>
  <c r="S2062" i="5"/>
  <c r="X2064"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60" i="5"/>
  <c r="X1964" i="5"/>
  <c r="X1968" i="5"/>
  <c r="X1976" i="5"/>
  <c r="X1980" i="5"/>
  <c r="X1984" i="5"/>
  <c r="X1992" i="5"/>
  <c r="X1996" i="5"/>
  <c r="X2000" i="5"/>
  <c r="X2008" i="5"/>
  <c r="X2020" i="5"/>
  <c r="X2024" i="5"/>
  <c r="X2032" i="5"/>
  <c r="X2036" i="5"/>
  <c r="X2040" i="5"/>
  <c r="R2053" i="5"/>
  <c r="R2061" i="5"/>
  <c r="X2080" i="5"/>
  <c r="X208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X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S2150" i="5"/>
  <c r="S2167" i="5"/>
  <c r="H2174" i="5"/>
  <c r="H2178" i="5"/>
  <c r="F2178" i="5"/>
  <c r="X2178" i="5"/>
  <c r="S2179" i="5"/>
  <c r="X2191"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AB2123" i="5"/>
  <c r="AB2124" i="5"/>
  <c r="H2126" i="5"/>
  <c r="AB2131" i="5"/>
  <c r="AB2136" i="5"/>
  <c r="X2137" i="5"/>
  <c r="R2137" i="5"/>
  <c r="J2137" i="5"/>
  <c r="J2142" i="5"/>
  <c r="I2146" i="5"/>
  <c r="S2158" i="5"/>
  <c r="AB2163" i="5"/>
  <c r="AB2168" i="5"/>
  <c r="X2169" i="5"/>
  <c r="R2169" i="5"/>
  <c r="J2169" i="5"/>
  <c r="J2174" i="5"/>
  <c r="J2178" i="5"/>
  <c r="AB2183" i="5"/>
  <c r="H2190" i="5"/>
  <c r="F2190" i="5"/>
  <c r="X2190" i="5"/>
  <c r="S2193" i="5"/>
  <c r="AB2193" i="5"/>
  <c r="S2204" i="5"/>
  <c r="AB2220" i="5"/>
  <c r="AB2242" i="5"/>
  <c r="AB2281" i="5"/>
  <c r="S2312" i="5"/>
  <c r="AB2312" i="5"/>
  <c r="S2130" i="5"/>
  <c r="AB2135" i="5"/>
  <c r="AB2140" i="5"/>
  <c r="X2141" i="5"/>
  <c r="R2141" i="5"/>
  <c r="J2141" i="5"/>
  <c r="F2158" i="5"/>
  <c r="X2158" i="5"/>
  <c r="S2162" i="5"/>
  <c r="AB2167" i="5"/>
  <c r="AB2172" i="5"/>
  <c r="R2173" i="5"/>
  <c r="AB2186" i="5"/>
  <c r="S2186" i="5"/>
  <c r="J2191" i="5"/>
  <c r="I2191" i="5"/>
  <c r="H2191" i="5"/>
  <c r="F2191" i="5"/>
  <c r="H2195" i="5"/>
  <c r="X2195" i="5"/>
  <c r="R2195" i="5"/>
  <c r="J2195" i="5"/>
  <c r="I2195" i="5"/>
  <c r="J2196" i="5"/>
  <c r="R2196" i="5"/>
  <c r="I2196" i="5"/>
  <c r="H2196" i="5"/>
  <c r="F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X2130" i="5"/>
  <c r="S2134" i="5"/>
  <c r="AB2139" i="5"/>
  <c r="AB2144" i="5"/>
  <c r="X2145" i="5"/>
  <c r="R2145" i="5"/>
  <c r="J2145" i="5"/>
  <c r="F2162" i="5"/>
  <c r="X2162" i="5"/>
  <c r="S2166" i="5"/>
  <c r="AB2171" i="5"/>
  <c r="AB2176" i="5"/>
  <c r="AB2179" i="5"/>
  <c r="H2186" i="5"/>
  <c r="F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AB2276" i="5"/>
  <c r="S2276" i="5"/>
  <c r="R2285" i="5"/>
  <c r="J2285" i="5"/>
  <c r="I2285" i="5"/>
  <c r="H2285" i="5"/>
  <c r="X2285" i="5"/>
  <c r="F2285" i="5"/>
  <c r="J2177" i="5"/>
  <c r="J2185" i="5"/>
  <c r="J2189" i="5"/>
  <c r="AB2199" i="5"/>
  <c r="X2199" i="5"/>
  <c r="AB2207" i="5"/>
  <c r="H2207" i="5"/>
  <c r="X2207" i="5"/>
  <c r="AB2215" i="5"/>
  <c r="AB2223" i="5"/>
  <c r="AB2228" i="5"/>
  <c r="AB2251" i="5"/>
  <c r="X2252"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AB2243" i="5"/>
  <c r="AB2254" i="5"/>
  <c r="R2260" i="5"/>
  <c r="J2260" i="5"/>
  <c r="I2260" i="5"/>
  <c r="AB2269" i="5"/>
  <c r="AB2285" i="5"/>
  <c r="X2295" i="5"/>
  <c r="R2295" i="5"/>
  <c r="J2295" i="5"/>
  <c r="I2295" i="5"/>
  <c r="H2295" i="5"/>
  <c r="X2299" i="5"/>
  <c r="F2299" i="5"/>
  <c r="R2299" i="5"/>
  <c r="J2299" i="5"/>
  <c r="I2299" i="5"/>
  <c r="R2307" i="5"/>
  <c r="S2225" i="5"/>
  <c r="AB2239" i="5"/>
  <c r="AB2250" i="5"/>
  <c r="R2256" i="5"/>
  <c r="J2256" i="5"/>
  <c r="I2256" i="5"/>
  <c r="X228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X2341" i="5"/>
  <c r="J2348" i="5"/>
  <c r="I2348" i="5"/>
  <c r="H2348" i="5"/>
  <c r="R2348" i="5"/>
  <c r="F2348" i="5"/>
  <c r="AB2263" i="5"/>
  <c r="R2277" i="5"/>
  <c r="X2277" i="5"/>
  <c r="J2277" i="5"/>
  <c r="H2277" i="5"/>
  <c r="I2288" i="5"/>
  <c r="R2288" i="5"/>
  <c r="J2288" i="5"/>
  <c r="H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R2306" i="5"/>
  <c r="I2306" i="5"/>
  <c r="X2313" i="5"/>
  <c r="S2319" i="5"/>
  <c r="AB2348" i="5"/>
  <c r="F2360" i="5"/>
  <c r="R2360" i="5"/>
  <c r="J2360" i="5"/>
  <c r="I2360" i="5"/>
  <c r="H2360" i="5"/>
  <c r="X2360" i="5"/>
  <c r="J2374" i="5"/>
  <c r="H2374" i="5"/>
  <c r="R2374" i="5"/>
  <c r="I2374" i="5"/>
  <c r="F2374" i="5"/>
  <c r="AB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R2337" i="5"/>
  <c r="J2337" i="5"/>
  <c r="I2337" i="5"/>
  <c r="X2337" i="5"/>
  <c r="S2388" i="5"/>
  <c r="S2268" i="5"/>
  <c r="S2275" i="5"/>
  <c r="S2282" i="5"/>
  <c r="X2297" i="5"/>
  <c r="R2302" i="5"/>
  <c r="H2302" i="5"/>
  <c r="X2308"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X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X2420" i="5"/>
  <c r="R2445" i="5"/>
  <c r="J2445" i="5"/>
  <c r="I2445" i="5"/>
  <c r="H2445" i="5"/>
  <c r="F2445" i="5"/>
  <c r="X2445" i="5"/>
  <c r="J2460" i="5"/>
  <c r="I2460" i="5"/>
  <c r="R2460" i="5"/>
  <c r="H2460" i="5"/>
  <c r="F2460" i="5"/>
  <c r="X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X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R2456" i="5"/>
  <c r="H2456" i="5"/>
  <c r="J2476" i="5"/>
  <c r="I2476" i="5"/>
  <c r="R2476" i="5"/>
  <c r="H2476" i="5"/>
  <c r="F2476" i="5"/>
  <c r="AB2487" i="5"/>
  <c r="S2487" i="5"/>
  <c r="S2496" i="5"/>
  <c r="F2382" i="5"/>
  <c r="X2382" i="5"/>
  <c r="F2390" i="5"/>
  <c r="X2390" i="5"/>
  <c r="AB2432" i="5"/>
  <c r="F2456" i="5"/>
  <c r="H2482" i="5"/>
  <c r="I2482" i="5"/>
  <c r="F2482" i="5"/>
  <c r="X2482" i="5"/>
  <c r="R2482" i="5"/>
  <c r="J2482" i="5"/>
  <c r="AB2391" i="5"/>
  <c r="AB2412" i="5"/>
  <c r="X2412" i="5"/>
  <c r="AB2419" i="5"/>
  <c r="X242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F2442" i="5"/>
  <c r="J2442" i="5"/>
  <c r="I2442" i="5"/>
  <c r="H2442" i="5"/>
  <c r="AB2460" i="5"/>
  <c r="F2497" i="5"/>
  <c r="R2497" i="5"/>
  <c r="J2497" i="5"/>
  <c r="I2497" i="5"/>
  <c r="H2497" i="5"/>
  <c r="S2501" i="5"/>
  <c r="F64" i="6"/>
  <c r="G5" i="6"/>
  <c r="H5" i="6" s="1"/>
  <c r="X2433" i="5"/>
  <c r="X2442" i="5"/>
  <c r="H2464" i="5"/>
  <c r="J2472" i="5"/>
  <c r="I2472" i="5"/>
  <c r="X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X2489" i="5"/>
  <c r="I2489" i="5"/>
  <c r="H2489" i="5"/>
  <c r="R2489" i="5"/>
  <c r="J2489" i="5"/>
  <c r="J2494" i="5"/>
  <c r="I2494" i="5"/>
  <c r="H2494" i="5"/>
  <c r="G17" i="6"/>
  <c r="H17" i="6" s="1"/>
  <c r="AB2443" i="5"/>
  <c r="S2443" i="5"/>
  <c r="S2450" i="5"/>
  <c r="S2452" i="5"/>
  <c r="J2461" i="5"/>
  <c r="J2469" i="5"/>
  <c r="S2495" i="5"/>
  <c r="S2499" i="5"/>
  <c r="S2503" i="5"/>
  <c r="G15" i="6"/>
  <c r="H15" i="6"/>
  <c r="B20" i="6"/>
  <c r="F25" i="6"/>
  <c r="F45" i="6" s="1"/>
  <c r="AB2447" i="5"/>
  <c r="S2447" i="5"/>
  <c r="F2458" i="5"/>
  <c r="X2458" i="5"/>
  <c r="AB2458" i="5"/>
  <c r="F2466"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F2481" i="5"/>
  <c r="X2481" i="5"/>
  <c r="R2492" i="5"/>
  <c r="J2492" i="5"/>
  <c r="S2504" i="5"/>
  <c r="S2477" i="5"/>
  <c r="AB2482" i="5"/>
  <c r="X2484" i="5"/>
  <c r="B21" i="6"/>
  <c r="B51" i="6"/>
  <c r="G51" i="6" s="1"/>
  <c r="G16" i="6"/>
  <c r="H16" i="6" s="1"/>
  <c r="B19" i="6"/>
  <c r="B44" i="6" s="1"/>
  <c r="G44" i="6" s="1"/>
  <c r="A38" i="2"/>
  <c r="J4" i="5"/>
  <c r="B41" i="4"/>
  <c r="B71" i="4" s="1"/>
  <c r="A52" i="6" s="1"/>
  <c r="A55" i="2"/>
  <c r="A73" i="2"/>
  <c r="B9" i="3"/>
  <c r="A3" i="2"/>
  <c r="A20" i="2"/>
  <c r="B17" i="3"/>
  <c r="B29" i="4"/>
  <c r="B35" i="4" s="1"/>
  <c r="A22" i="6" s="1"/>
  <c r="B25" i="3"/>
  <c r="C20" i="3"/>
  <c r="A75" i="2"/>
  <c r="C25" i="3"/>
  <c r="N4" i="5"/>
  <c r="A43" i="2"/>
  <c r="C3" i="3"/>
  <c r="C19" i="3"/>
  <c r="P4" i="5"/>
  <c r="A45" i="2"/>
  <c r="C4" i="3"/>
  <c r="B26" i="4"/>
  <c r="B32" i="4" s="1"/>
  <c r="A19"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7" i="4" s="1"/>
  <c r="A17" i="2"/>
  <c r="A34" i="2"/>
  <c r="A52" i="2"/>
  <c r="A70" i="2"/>
  <c r="C7" i="3"/>
  <c r="C15" i="3"/>
  <c r="C23" i="3"/>
  <c r="C31" i="3"/>
  <c r="B15" i="4"/>
  <c r="A7" i="6" s="1"/>
  <c r="B28" i="4"/>
  <c r="A16"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A4" i="5"/>
  <c r="I4" i="5"/>
  <c r="I14" i="6"/>
  <c r="I15" i="6"/>
  <c r="I16" i="6"/>
  <c r="I17" i="6"/>
  <c r="J24" i="6"/>
  <c r="I25" i="6"/>
  <c r="J36" i="6"/>
  <c r="I37" i="6"/>
  <c r="J44" i="6"/>
  <c r="I45" i="6"/>
  <c r="J52" i="6"/>
  <c r="J62" i="6"/>
  <c r="I63" i="6"/>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B32" i="6"/>
  <c r="G32" i="6" s="1"/>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B30" i="6"/>
  <c r="G30" i="6"/>
  <c r="B41" i="6"/>
  <c r="G41" i="6"/>
  <c r="B31" i="6"/>
  <c r="G31" i="6"/>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R2160" i="5"/>
  <c r="I2100" i="5"/>
  <c r="R2035"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I2035" i="5"/>
  <c r="X1786" i="5"/>
  <c r="I1471" i="5"/>
  <c r="R1471" i="5"/>
  <c r="R971" i="5"/>
  <c r="H1145" i="5"/>
  <c r="H971" i="5"/>
  <c r="J817" i="5"/>
  <c r="R817" i="5"/>
  <c r="F303" i="5"/>
  <c r="I201" i="5"/>
  <c r="J71" i="5"/>
  <c r="I7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F2232" i="5"/>
  <c r="F2454" i="5"/>
  <c r="H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X18" i="5"/>
  <c r="B40" i="6"/>
  <c r="G40" i="6"/>
  <c r="H40" i="6" s="1"/>
  <c r="D40" i="6" s="1"/>
  <c r="B50" i="6"/>
  <c r="G50" i="6"/>
  <c r="B25" i="6"/>
  <c r="G25" i="6"/>
  <c r="B35" i="6"/>
  <c r="G35" i="6"/>
  <c r="X6" i="5"/>
  <c r="B39" i="6"/>
  <c r="G39" i="6" s="1"/>
  <c r="H39" i="6" s="1"/>
  <c r="F24" i="6"/>
  <c r="B49" i="6"/>
  <c r="G49" i="6" s="1"/>
  <c r="H49" i="6" s="1"/>
  <c r="D49" i="6" s="1"/>
  <c r="B34" i="6"/>
  <c r="G34" i="6" s="1"/>
  <c r="H34" i="6" s="1"/>
  <c r="D34" i="6" s="1"/>
  <c r="B29" i="6"/>
  <c r="G29" i="6" s="1"/>
  <c r="B24" i="6"/>
  <c r="G24" i="6" s="1"/>
  <c r="H24" i="6" s="1"/>
  <c r="G19" i="6"/>
  <c r="H19" i="6" s="1"/>
  <c r="D19" i="6" s="1"/>
  <c r="F2426" i="5"/>
  <c r="R2426" i="5"/>
  <c r="J2426" i="5"/>
  <c r="I2426" i="5"/>
  <c r="H2426" i="5"/>
  <c r="F2446" i="5"/>
  <c r="H2446" i="5"/>
  <c r="X2446" i="5"/>
  <c r="J2446" i="5"/>
  <c r="I2446" i="5"/>
  <c r="R2446" i="5"/>
  <c r="B47" i="6"/>
  <c r="G47" i="6" s="1"/>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F2272" i="5"/>
  <c r="J2200" i="5"/>
  <c r="X2200" i="5"/>
  <c r="R2200" i="5"/>
  <c r="I2200" i="5"/>
  <c r="H2200" i="5"/>
  <c r="F2200" i="5"/>
  <c r="H2254" i="5"/>
  <c r="F2254" i="5"/>
  <c r="X2254" i="5"/>
  <c r="R2254" i="5"/>
  <c r="J2254" i="5"/>
  <c r="I2254" i="5"/>
  <c r="H2258" i="5"/>
  <c r="F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A17" i="6"/>
  <c r="B46" i="6"/>
  <c r="G46" i="6" s="1"/>
  <c r="H46" i="6" s="1"/>
  <c r="D46" i="6" s="1"/>
  <c r="B26" i="6"/>
  <c r="G26" i="6" s="1"/>
  <c r="H26" i="6" s="1"/>
  <c r="D26" i="6" s="1"/>
  <c r="G21" i="6"/>
  <c r="H21" i="6" s="1"/>
  <c r="B36" i="6"/>
  <c r="G36" i="6" s="1"/>
  <c r="H36" i="6" s="1"/>
  <c r="G20" i="6"/>
  <c r="B45" i="6"/>
  <c r="G45" i="6" s="1"/>
  <c r="H2439" i="5"/>
  <c r="F2439" i="5"/>
  <c r="X2439" i="5"/>
  <c r="R2439" i="5"/>
  <c r="J2439" i="5"/>
  <c r="I2439" i="5"/>
  <c r="F2414" i="5"/>
  <c r="R2414" i="5"/>
  <c r="J2414" i="5"/>
  <c r="I2414" i="5"/>
  <c r="H2414" i="5"/>
  <c r="J2448" i="5"/>
  <c r="F2448" i="5"/>
  <c r="X2448" i="5"/>
  <c r="I2448" i="5"/>
  <c r="H2448" i="5"/>
  <c r="R2448" i="5"/>
  <c r="B27" i="6"/>
  <c r="G27" i="6" s="1"/>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G31" i="4"/>
  <c r="G49" i="4"/>
  <c r="G67"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67" i="6"/>
  <c r="F31" i="6"/>
  <c r="H31" i="6" s="1"/>
  <c r="F46" i="6"/>
  <c r="F41" i="6"/>
  <c r="H41" i="6" s="1"/>
  <c r="F36" i="6"/>
  <c r="F51" i="6"/>
  <c r="H51" i="6" s="1"/>
  <c r="J2479" i="5"/>
  <c r="I2479" i="5"/>
  <c r="X2479" i="5"/>
  <c r="R2479" i="5"/>
  <c r="H2479" i="5"/>
  <c r="F2479" i="5"/>
  <c r="F66" i="6"/>
  <c r="H66" i="6" s="1"/>
  <c r="D66" i="6" s="1"/>
  <c r="F30" i="6"/>
  <c r="H30" i="6" s="1"/>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A24" i="6"/>
  <c r="B68" i="4"/>
  <c r="A49" i="6" s="1"/>
  <c r="B62" i="4"/>
  <c r="A44" i="6" s="1"/>
  <c r="B50" i="4"/>
  <c r="A34" i="6" s="1"/>
  <c r="B56" i="4"/>
  <c r="A39" i="6" s="1"/>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B65" i="4"/>
  <c r="A47" i="6" s="1"/>
  <c r="H2463" i="5"/>
  <c r="I2463" i="5"/>
  <c r="F2463" i="5"/>
  <c r="X2463" i="5"/>
  <c r="R2463" i="5"/>
  <c r="J2463" i="5"/>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X2440" i="5"/>
  <c r="H2440" i="5"/>
  <c r="F2440" i="5"/>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B52" i="4"/>
  <c r="A36" i="6" s="1"/>
  <c r="A14" i="6"/>
  <c r="D15"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H44" i="6" s="1"/>
  <c r="F34" i="6"/>
  <c r="F39" i="6"/>
  <c r="F65" i="6"/>
  <c r="B2" i="6" s="1"/>
  <c r="F49" i="6"/>
  <c r="F29" i="6"/>
  <c r="H29" i="6" s="1"/>
  <c r="D29" i="6" s="1"/>
  <c r="F2430" i="5"/>
  <c r="X2430" i="5"/>
  <c r="R2430" i="5"/>
  <c r="J2430" i="5"/>
  <c r="I2430" i="5"/>
  <c r="H2430" i="5"/>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5" i="6"/>
  <c r="D35" i="6" s="1"/>
  <c r="AB12" i="5"/>
  <c r="AB9" i="5"/>
  <c r="AB10" i="5"/>
  <c r="AB14" i="5"/>
  <c r="AB17" i="5"/>
  <c r="AB16" i="5"/>
  <c r="AB8" i="5"/>
  <c r="AB13" i="5"/>
  <c r="AB15" i="5"/>
  <c r="AB11" i="5"/>
  <c r="AB7" i="5"/>
  <c r="X100" i="5"/>
  <c r="C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R16" i="5"/>
  <c r="I16" i="5"/>
  <c r="H16" i="5"/>
  <c r="J16" i="5"/>
  <c r="F16" i="5"/>
  <c r="I10" i="5"/>
  <c r="F10" i="5"/>
  <c r="R10" i="5"/>
  <c r="J10" i="5"/>
  <c r="H10" i="5"/>
  <c r="H13" i="5"/>
  <c r="R13" i="5"/>
  <c r="J13" i="5"/>
  <c r="I13" i="5"/>
  <c r="F13" i="5"/>
  <c r="H7" i="5"/>
  <c r="R7" i="5"/>
  <c r="F7" i="5"/>
  <c r="I7" i="5"/>
  <c r="H17" i="5"/>
  <c r="I17" i="5"/>
  <c r="J17" i="5"/>
  <c r="R17" i="5"/>
  <c r="F17" i="5"/>
  <c r="G66" i="6"/>
  <c r="G67" i="6"/>
  <c r="H67" i="6"/>
  <c r="D67" i="6"/>
  <c r="G65" i="6"/>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X13" i="5"/>
  <c r="X10" i="5"/>
  <c r="X9" i="5"/>
  <c r="X12" i="5"/>
  <c r="X14" i="5"/>
  <c r="X17" i="5"/>
  <c r="X11" i="5"/>
  <c r="X15" i="5"/>
  <c r="X8" i="5"/>
  <c r="X16" i="5"/>
  <c r="S17" i="5"/>
  <c r="S12" i="5"/>
  <c r="S16" i="5"/>
  <c r="S15" i="5"/>
  <c r="S13" i="5"/>
  <c r="S14" i="5"/>
  <c r="S10" i="5"/>
  <c r="S11" i="5"/>
  <c r="S8" i="5"/>
  <c r="S9" i="5"/>
  <c r="S7" i="5"/>
  <c r="G64" i="6" a="1"/>
  <c r="C44" i="6" l="1"/>
  <c r="D44" i="6"/>
  <c r="D41" i="6"/>
  <c r="C41" i="6"/>
  <c r="F42" i="6"/>
  <c r="F32" i="6"/>
  <c r="H32" i="6" s="1"/>
  <c r="F47" i="6"/>
  <c r="H47" i="6" s="1"/>
  <c r="D47" i="6" s="1"/>
  <c r="F37" i="6"/>
  <c r="F68" i="6"/>
  <c r="H68" i="6" s="1"/>
  <c r="D68" i="6" s="1"/>
  <c r="F52" i="6"/>
  <c r="H27" i="6"/>
  <c r="D27" i="6" s="1"/>
  <c r="F54" i="6"/>
  <c r="D24" i="6"/>
  <c r="C24" i="6"/>
  <c r="C16" i="6"/>
  <c r="K67" i="6"/>
  <c r="D16" i="6"/>
  <c r="B69" i="4"/>
  <c r="A50" i="6" s="1"/>
  <c r="A25" i="6"/>
  <c r="B63" i="4"/>
  <c r="A45" i="6" s="1"/>
  <c r="B51" i="4"/>
  <c r="A35" i="6" s="1"/>
  <c r="B57" i="4"/>
  <c r="A40" i="6" s="1"/>
  <c r="K65" i="6"/>
  <c r="D14" i="6"/>
  <c r="D30" i="6"/>
  <c r="C30" i="6"/>
  <c r="D51" i="6"/>
  <c r="C51" i="6"/>
  <c r="C31" i="6"/>
  <c r="D31" i="6"/>
  <c r="C36" i="6"/>
  <c r="D36" i="6"/>
  <c r="C39" i="6"/>
  <c r="D39" i="6"/>
  <c r="H45" i="6"/>
  <c r="C21" i="6"/>
  <c r="D21" i="6"/>
  <c r="D17" i="6"/>
  <c r="B55" i="4"/>
  <c r="A38" i="6" s="1"/>
  <c r="B67" i="4"/>
  <c r="A48" i="6" s="1"/>
  <c r="B83" i="4"/>
  <c r="A59" i="6" s="1"/>
  <c r="B43" i="4"/>
  <c r="A28" i="6" s="1"/>
  <c r="B77" i="4"/>
  <c r="A55" i="6" s="1"/>
  <c r="B61" i="4"/>
  <c r="A43" i="6" s="1"/>
  <c r="B49" i="4"/>
  <c r="A33" i="6" s="1"/>
  <c r="B79" i="4"/>
  <c r="A57" i="6" s="1"/>
  <c r="B89" i="4"/>
  <c r="A63" i="6" s="1"/>
  <c r="B85" i="4"/>
  <c r="A60" i="6" s="1"/>
  <c r="B31" i="4"/>
  <c r="A18" i="6" s="1"/>
  <c r="B87" i="4"/>
  <c r="A62" i="6" s="1"/>
  <c r="B75" i="4"/>
  <c r="A54" i="6" s="1"/>
  <c r="B37" i="4"/>
  <c r="A23" i="6" s="1"/>
  <c r="B81" i="4"/>
  <c r="A58" i="6" s="1"/>
  <c r="K66" i="6"/>
  <c r="D20" i="6"/>
  <c r="G22" i="6"/>
  <c r="H22" i="6" s="1"/>
  <c r="D22" i="6" s="1"/>
  <c r="B37" i="6"/>
  <c r="G37" i="6" s="1"/>
  <c r="C34" i="6"/>
  <c r="C19" i="6"/>
  <c r="H65" i="6"/>
  <c r="C50" i="6"/>
  <c r="C22" i="6"/>
  <c r="C20" i="6"/>
  <c r="C67" i="6"/>
  <c r="C15" i="6"/>
  <c r="H25" i="6"/>
  <c r="F50" i="6"/>
  <c r="H50" i="6" s="1"/>
  <c r="D50" i="6" s="1"/>
  <c r="B42" i="6"/>
  <c r="G42" i="6" s="1"/>
  <c r="B52" i="6"/>
  <c r="G52" i="6" s="1"/>
  <c r="C68" i="6"/>
  <c r="C27" i="6"/>
  <c r="C26" i="6"/>
  <c r="C66" i="6"/>
  <c r="C14" i="6"/>
  <c r="C35" i="6"/>
  <c r="C49" i="6"/>
  <c r="C40" i="6"/>
  <c r="C29" i="6"/>
  <c r="C47" i="6"/>
  <c r="C46" i="6"/>
  <c r="C17" i="6"/>
  <c r="B58" i="4"/>
  <c r="A41" i="6" s="1"/>
  <c r="B70" i="4"/>
  <c r="A51" i="6" s="1"/>
  <c r="B33" i="4"/>
  <c r="A20" i="6" s="1"/>
  <c r="D49" i="4"/>
  <c r="B64" i="4"/>
  <c r="A46" i="6" s="1"/>
  <c r="C12" i="6"/>
  <c r="C11" i="6"/>
  <c r="C8" i="6"/>
  <c r="C10" i="6"/>
  <c r="C9" i="6"/>
  <c r="D7" i="6"/>
  <c r="C7" i="6"/>
  <c r="D74" i="4"/>
  <c r="D67" i="4"/>
  <c r="B53" i="4"/>
  <c r="A37" i="6" s="1"/>
  <c r="B59" i="4"/>
  <c r="A42" i="6" s="1"/>
  <c r="A27" i="6"/>
  <c r="D5" i="6"/>
  <c r="C5" i="6"/>
  <c r="C6" i="6"/>
  <c r="G74" i="4"/>
  <c r="C4" i="6"/>
  <c r="B34" i="4"/>
  <c r="A21" i="6" s="1"/>
  <c r="G37" i="4"/>
  <c r="G61" i="4"/>
  <c r="D43" i="4"/>
  <c r="G55" i="4"/>
  <c r="D55" i="4"/>
  <c r="D61" i="4"/>
  <c r="G64" i="6"/>
  <c r="G69" i="6" a="1"/>
  <c r="G69" i="6" s="1"/>
  <c r="H69" i="6" s="1"/>
  <c r="D31" i="4"/>
  <c r="D65" i="6" l="1"/>
  <c r="C65" i="6"/>
  <c r="H54" i="6"/>
  <c r="F62" i="6"/>
  <c r="H62" i="6" s="1"/>
  <c r="F60" i="6"/>
  <c r="H60" i="6" s="1"/>
  <c r="F59" i="6"/>
  <c r="H59" i="6" s="1"/>
  <c r="F57" i="6"/>
  <c r="H57" i="6" s="1"/>
  <c r="F58" i="6"/>
  <c r="H58" i="6" s="1"/>
  <c r="F63" i="6"/>
  <c r="H63" i="6" s="1"/>
  <c r="F55" i="6"/>
  <c r="H37" i="6"/>
  <c r="K68" i="6"/>
  <c r="C45" i="6"/>
  <c r="D45" i="6"/>
  <c r="C25" i="6"/>
  <c r="D25" i="6"/>
  <c r="H52" i="6"/>
  <c r="C32" i="6"/>
  <c r="D32" i="6"/>
  <c r="H42" i="6"/>
  <c r="H64" i="6"/>
  <c r="B64" i="6"/>
  <c r="C42" i="6" l="1"/>
  <c r="D42" i="6"/>
  <c r="D58" i="6"/>
  <c r="C58" i="6"/>
  <c r="D62" i="6"/>
  <c r="C62" i="6"/>
  <c r="D37" i="6"/>
  <c r="C37" i="6"/>
  <c r="C57" i="6"/>
  <c r="D57" i="6"/>
  <c r="C54" i="6"/>
  <c r="D54" i="6"/>
  <c r="C52" i="6"/>
  <c r="D52" i="6"/>
  <c r="F56" i="6"/>
  <c r="H56" i="6" s="1"/>
  <c r="H55" i="6"/>
  <c r="D59" i="6"/>
  <c r="C59" i="6"/>
  <c r="D63" i="6"/>
  <c r="C63" i="6"/>
  <c r="D60" i="6"/>
  <c r="C60" i="6"/>
  <c r="C64" i="6"/>
  <c r="D64" i="6"/>
  <c r="D56" i="6" l="1"/>
  <c r="C56" i="6"/>
  <c r="D55" i="6"/>
  <c r="C55" i="6"/>
  <c r="H70" i="6"/>
  <c r="D2" i="6" s="1"/>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<sst xmlns="http://schemas.openxmlformats.org/spreadsheetml/2006/main" count="22485" uniqueCount="15865">
  <si>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</si>
  <si>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</si>
  <si>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</si>
  <si>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</si>
  <si>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</si>
  <si>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</si>
  <si>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</si>
  <si>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</si>
  <si>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</si>
  <si>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</si>
  <si>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</si>
  <si>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</si>
  <si>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</si>
  <si>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</si>
  <si>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</si>
  <si>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</si>
  <si>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</si>
  <si>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</si>
  <si>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</si>
  <si>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</si>
  <si>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</si>
  <si>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</si>
  <si>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</si>
  <si>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</si>
  <si>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</si>
  <si>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</si>
  <si>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</si>
  <si>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</si>
  <si>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</si>
  <si>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</si>
  <si>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</si>
  <si>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</si>
  <si>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</si>
  <si>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</si>
  <si>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</si>
  <si>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</si>
  <si>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</si>
  <si>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</si>
  <si>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</si>
  <si>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</si>
  <si>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</si>
  <si>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</si>
  <si>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</si>
  <si>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</si>
  <si>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</si>
  <si>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</si>
  <si>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</si>
  <si>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</si>
  <si>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</si>
  <si>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</si>
  <si>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</si>
  <si>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</si>
  <si>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</si>
  <si>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</si>
  <si>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</si>
  <si>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</si>
  <si>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</si>
  <si>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</si>
  <si>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</si>
  <si>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</si>
  <si>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</si>
  <si>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</si>
  <si>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</si>
  <si>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</si>
  <si>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</si>
  <si>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</si>
  <si>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</si>
  <si>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</si>
  <si>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</si>
  <si>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</si>
  <si>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</si>
  <si>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</si>
  <si>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</si>
  <si>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</si>
  <si>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</si>
  <si>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</si>
  <si>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</si>
  <si>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</si>
  <si>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</si>
  <si>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</si>
  <si>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</si>
  <si>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</si>
  <si>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</si>
  <si>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</si>
  <si>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</si>
  <si>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</si>
  <si>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</si>
  <si>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</si>
  <si>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</si>
  <si>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</si>
  <si>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</si>
  <si>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</si>
  <si>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</si>
  <si>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</si>
  <si>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</si>
  <si>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</si>
  <si>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</si>
  <si>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</si>
  <si>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</si>
  <si>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</si>
  <si>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</si>
  <si>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</si>
  <si>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</si>
  <si>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</si>
  <si>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</si>
  <si>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</si>
  <si>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</si>
  <si>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</si>
  <si>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</si>
  <si>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</si>
  <si>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</si>
  <si>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</si>
  <si>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</si>
  <si>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</si>
  <si>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</si>
  <si>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</si>
  <si>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</si>
  <si>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</si>
  <si>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</si>
  <si>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</si>
  <si>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</si>
  <si>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</si>
  <si>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</si>
  <si>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</si>
  <si>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</si>
  <si>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</si>
  <si>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</si>
  <si>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</si>
  <si>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</si>
  <si>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</si>
  <si>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</si>
  <si>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</si>
  <si>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</si>
  <si>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</si>
  <si>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</si>
  <si>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</si>
  <si>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</si>
  <si>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</si>
  <si>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</si>
  <si>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</si>
  <si>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</si>
  <si>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</si>
  <si>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</si>
  <si>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</si>
  <si>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</si>
  <si>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</si>
  <si>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</si>
  <si>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</si>
  <si>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</si>
  <si>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</si>
  <si>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</si>
  <si>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</si>
  <si>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</si>
  <si>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</si>
  <si>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</si>
  <si>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</si>
  <si>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</si>
  <si>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</si>
  <si>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</si>
  <si>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</si>
  <si>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</si>
  <si>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</si>
  <si>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</si>
  <si>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</si>
  <si>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</si>
  <si>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</si>
  <si>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</si>
  <si>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</si>
  <si>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</si>
  <si>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</si>
  <si>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</si>
  <si>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</si>
  <si>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</si>
  <si>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</si>
  <si>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</si>
  <si>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</si>
  <si>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</si>
  <si>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</si>
  <si>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</si>
  <si>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</si>
  <si>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</si>
  <si>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</si>
  <si>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</si>
  <si>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</si>
  <si>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</si>
  <si>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</si>
  <si>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</si>
  <si>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</si>
  <si>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</si>
  <si>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</si>
  <si>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</si>
  <si>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</si>
  <si>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</si>
  <si>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</si>
  <si>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</si>
  <si>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</si>
  <si>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</si>
  <si>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</si>
  <si>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</si>
  <si>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</si>
  <si>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</si>
  <si>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</si>
  <si>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</si>
  <si>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</si>
  <si>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</si>
  <si>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</si>
  <si>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</si>
  <si>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</si>
  <si>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</si>
  <si>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</si>
  <si>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</si>
  <si>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</si>
  <si>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</si>
  <si>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</si>
  <si>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</si>
  <si>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</si>
  <si>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</si>
  <si>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</si>
  <si>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</si>
  <si>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</si>
  <si>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</si>
  <si>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</si>
  <si>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</si>
  <si>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</si>
  <si>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</si>
  <si>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</si>
  <si>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</si>
  <si>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</si>
  <si>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</si>
  <si>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</si>
  <si>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</si>
  <si>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</si>
  <si>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</si>
  <si>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</si>
  <si>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</si>
  <si>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</si>
  <si>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</si>
  <si>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</si>
  <si>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</si>
  <si>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</si>
  <si>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</si>
  <si>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</si>
  <si>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</si>
  <si>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</si>
  <si>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</si>
  <si>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</si>
  <si>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</si>
  <si>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</si>
  <si>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</si>
  <si>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</si>
  <si>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</si>
  <si>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</si>
  <si>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</si>
  <si>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</si>
  <si>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</si>
  <si>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</si>
  <si>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</si>
  <si>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</si>
  <si>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</si>
  <si>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</si>
  <si>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</si>
  <si>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</si>
  <si>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</si>
  <si>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</si>
  <si>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</si>
  <si>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</si>
  <si>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</si>
  <si>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</si>
  <si>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</si>
  <si>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</si>
  <si>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</si>
  <si>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</si>
  <si>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</si>
  <si>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</si>
  <si>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</si>
  <si>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</si>
  <si>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</si>
  <si>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</si>
  <si>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</si>
  <si>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</si>
  <si>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</si>
  <si>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</si>
  <si>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</si>
  <si>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</si>
  <si>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</si>
  <si>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</si>
  <si>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</si>
  <si>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</si>
  <si>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</si>
  <si>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</si>
  <si>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</si>
  <si>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</si>
  <si>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</si>
  <si>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</si>
  <si>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</si>
  <si>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</si>
  <si>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</si>
  <si>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</si>
  <si>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</si>
  <si>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</si>
  <si>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</si>
  <si>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</si>
  <si>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</si>
  <si>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</si>
  <si>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</si>
  <si>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</si>
  <si>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</si>
  <si>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</si>
  <si>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</si>
  <si>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</si>
  <si>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</si>
  <si>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</si>
  <si>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</si>
  <si>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</si>
  <si>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</si>
  <si>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</si>
  <si>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</si>
  <si>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</si>
  <si>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</si>
  <si>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</si>
  <si>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</si>
  <si>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</si>
  <si>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</si>
  <si>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</si>
  <si>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</si>
  <si>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</si>
  <si>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</si>
  <si>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</si>
  <si>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</si>
  <si>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</si>
  <si>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</si>
  <si>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</si>
  <si>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</si>
  <si>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</si>
  <si>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</si>
  <si>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</si>
  <si>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</si>
  <si>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</si>
  <si>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</si>
  <si>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</si>
  <si>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</si>
  <si>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</si>
  <si>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</si>
  <si>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</si>
  <si>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</si>
  <si>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</si>
  <si>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</si>
  <si>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</si>
  <si>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</si>
  <si>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</si>
  <si>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</si>
  <si>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</si>
  <si>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</si>
  <si>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</si>
  <si>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</si>
  <si>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</si>
  <si>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</si>
  <si>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</si>
  <si>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</si>
  <si>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</si>
  <si>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</si>
  <si>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</si>
  <si>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</si>
  <si>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</si>
  <si>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</si>
  <si>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</si>
  <si>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</si>
  <si>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</si>
  <si>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</si>
  <si>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</si>
  <si>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</si>
  <si>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</si>
  <si>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</si>
  <si>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</si>
  <si>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</si>
  <si>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</si>
  <si>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</si>
  <si>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</si>
  <si>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</si>
  <si>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</si>
  <si>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</si>
  <si>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</si>
  <si>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</si>
  <si>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</si>
  <si>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</si>
  <si>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</si>
  <si>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</si>
  <si>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</si>
  <si>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</si>
  <si>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</si>
  <si>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</si>
  <si>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</si>
  <si>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</si>
  <si>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</si>
  <si>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</si>
  <si>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</si>
  <si>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</si>
  <si>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</si>
  <si>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</si>
  <si>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</si>
  <si>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</si>
  <si>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</si>
  <si>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</si>
  <si>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</si>
  <si>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</si>
  <si>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</si>
  <si>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</si>
  <si>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</si>
  <si>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</si>
  <si>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</si>
  <si>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</si>
  <si>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</si>
  <si>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</si>
  <si>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</si>
  <si>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</si>
  <si>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</si>
  <si>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</si>
  <si>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</si>
  <si>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</si>
  <si>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</si>
  <si>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</si>
  <si>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</si>
  <si>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</si>
  <si>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</si>
  <si>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</si>
  <si>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</si>
  <si>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</si>
  <si>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</si>
  <si>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</si>
  <si>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</si>
  <si>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</si>
  <si>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</si>
  <si>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</si>
  <si>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</si>
  <si>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</si>
  <si>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</si>
  <si>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</si>
  <si>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</si>
  <si>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</si>
  <si>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</si>
  <si>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</si>
  <si>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</si>
  <si>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</si>
  <si>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</si>
  <si>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</si>
  <si>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</si>
  <si>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</si>
  <si>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</si>
  <si>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</si>
  <si>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</si>
  <si>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</si>
  <si>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</si>
  <si>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</si>
  <si>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</si>
  <si>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</si>
  <si>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</si>
  <si>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</si>
  <si>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</si>
  <si>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</si>
  <si>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</si>
  <si>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</si>
  <si>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</si>
  <si>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</si>
  <si>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</si>
  <si>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</si>
  <si>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</si>
  <si>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</si>
  <si>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</si>
  <si>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</si>
  <si>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</si>
  <si>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</si>
  <si>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</si>
  <si>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</si>
  <si>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</si>
  <si>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</si>
  <si>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</si>
  <si>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</si>
  <si>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</si>
  <si>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</si>
  <si>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</si>
  <si>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</si>
  <si>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</si>
  <si>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</si>
  <si>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</si>
  <si>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</si>
  <si>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</si>
  <si>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</si>
  <si>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</si>
  <si>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</si>
  <si>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</si>
  <si>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</si>
  <si>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</si>
  <si>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</si>
  <si>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</si>
  <si>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</si>
  <si>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</si>
  <si>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</si>
  <si>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</si>
  <si>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</si>
  <si>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</si>
  <si>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</si>
  <si>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</si>
  <si>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</si>
  <si>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</si>
  <si>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</si>
  <si>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</si>
  <si>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</si>
  <si>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</si>
  <si>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</si>
  <si>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</si>
  <si>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</si>
  <si>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</si>
  <si>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</si>
  <si>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</si>
  <si>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</si>
  <si>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</si>
  <si>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</si>
  <si>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</si>
  <si>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</si>
  <si>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</si>
  <si>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</si>
  <si>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</si>
  <si>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</si>
  <si>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</si>
  <si>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</si>
  <si>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</si>
  <si>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</si>
  <si>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</si>
  <si>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</si>
  <si>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</si>
  <si>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</si>
  <si>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</si>
  <si>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</si>
  <si>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</si>
  <si>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</si>
  <si>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</si>
  <si>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</si>
  <si>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</si>
  <si>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</si>
  <si>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</si>
  <si>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</si>
  <si>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</si>
  <si>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</si>
  <si>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</si>
  <si>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</si>
  <si>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</si>
  <si>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</si>
  <si>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</si>
  <si>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</si>
  <si>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</si>
  <si>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</si>
  <si>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</si>
  <si>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</si>
  <si>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</si>
  <si>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</si>
  <si>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</si>
  <si>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</si>
  <si>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</si>
  <si>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</si>
  <si>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</si>
  <si>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</si>
  <si>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</si>
  <si>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</si>
  <si>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</si>
  <si>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</si>
  <si>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</si>
  <si>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</si>
  <si>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</si>
  <si>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</si>
  <si>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</si>
  <si>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</si>
  <si>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</si>
  <si>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</si>
  <si>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</si>
  <si>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</si>
  <si>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</si>
  <si>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</si>
  <si>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</si>
  <si>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</si>
  <si>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</si>
  <si>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</si>
  <si>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</si>
  <si>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</si>
  <si>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</si>
  <si>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</si>
  <si>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</si>
  <si>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</si>
  <si>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</si>
  <si>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</si>
  <si>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</si>
  <si>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</si>
  <si>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</si>
  <si>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</si>
  <si>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</si>
  <si>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</si>
  <si>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</si>
  <si>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</si>
  <si>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</si>
  <si>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</si>
  <si>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</si>
  <si>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</si>
  <si>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</si>
  <si>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</si>
  <si>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</si>
  <si>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</si>
  <si>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</si>
  <si>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</si>
  <si>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</si>
  <si>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</si>
  <si>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</si>
  <si>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</si>
  <si>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</si>
  <si>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</si>
  <si>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</si>
  <si>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</si>
  <si>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</si>
  <si>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</si>
  <si>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</si>
  <si>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</si>
  <si>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</si>
  <si>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</si>
  <si>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</si>
  <si>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</si>
  <si>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</si>
  <si>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</si>
  <si>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</si>
  <si>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</si>
  <si>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</si>
  <si>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</si>
  <si>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</si>
  <si>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</si>
  <si>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</si>
  <si>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</si>
  <si>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</si>
  <si>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</si>
  <si>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</si>
  <si>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</si>
  <si>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</si>
  <si>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</si>
  <si>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</si>
  <si>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</si>
  <si>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</si>
  <si>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</si>
  <si>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</si>
  <si>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</si>
  <si>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</si>
  <si>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</si>
  <si>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</si>
  <si>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</si>
  <si>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</si>
  <si>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</si>
  <si>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</si>
  <si>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</si>
  <si>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</si>
  <si>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</si>
  <si>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</si>
  <si>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</si>
  <si>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</si>
  <si>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</si>
  <si>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</si>
  <si>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</si>
  <si>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</si>
  <si>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</si>
  <si>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</si>
  <si>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</si>
  <si>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</si>
  <si>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</si>
  <si>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</si>
  <si>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</si>
  <si>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</si>
  <si>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</si>
  <si>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</si>
  <si>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</si>
  <si>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</si>
  <si>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</si>
  <si>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</si>
  <si>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</si>
  <si>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</si>
  <si>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</si>
  <si>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</si>
  <si>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</si>
  <si>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</si>
  <si>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</si>
  <si>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</si>
  <si>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</si>
  <si>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</si>
  <si>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</si>
  <si>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</si>
  <si>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</si>
  <si>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</si>
  <si>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</si>
  <si>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</si>
  <si>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</si>
  <si>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</si>
  <si>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</si>
  <si>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</si>
  <si>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</si>
  <si>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</si>
  <si>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</si>
  <si>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</si>
  <si>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</si>
  <si>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</si>
  <si>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</si>
  <si>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</si>
  <si>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</si>
  <si>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</si>
  <si>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</si>
  <si>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</si>
  <si>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</si>
  <si>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</si>
  <si>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</si>
  <si>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</si>
  <si>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</si>
  <si>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</si>
  <si>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</si>
  <si>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</si>
  <si>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</si>
  <si>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</si>
  <si>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</si>
  <si>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</si>
  <si>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</si>
  <si>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</si>
  <si>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</si>
  <si>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</si>
  <si>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</si>
  <si>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</si>
  <si>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</si>
  <si>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</si>
  <si>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</si>
  <si>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</si>
  <si>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</si>
  <si>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</si>
  <si>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</si>
  <si>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</si>
  <si>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</si>
  <si>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</si>
  <si>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</si>
  <si>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</si>
  <si>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</si>
  <si>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</si>
  <si>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</si>
  <si>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</si>
  <si>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</si>
  <si>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</si>
  <si>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</si>
  <si>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</si>
  <si>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</si>
  <si>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</si>
  <si>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</si>
  <si>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</si>
  <si>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</si>
  <si>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</si>
  <si>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</si>
  <si>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</si>
  <si>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</si>
  <si>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</si>
  <si>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</si>
  <si>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</si>
  <si>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</si>
  <si>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</si>
  <si>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</si>
  <si>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</si>
  <si>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</si>
  <si>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</si>
  <si>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</si>
  <si>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</si>
  <si>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</si>
  <si>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</si>
  <si>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</si>
  <si>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</si>
  <si>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</si>
  <si>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</si>
  <si>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</si>
  <si>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</si>
  <si>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</si>
  <si>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</si>
  <si>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</si>
  <si>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</si>
  <si>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</si>
  <si>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</si>
  <si>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</si>
  <si>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</si>
  <si>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</si>
  <si>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</si>
  <si>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</si>
  <si>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</si>
  <si>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</si>
  <si>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</si>
  <si>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</si>
  <si>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</si>
  <si>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</si>
  <si>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</si>
  <si>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</si>
  <si>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</si>
  <si>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</si>
  <si>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</si>
  <si>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</si>
  <si>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</si>
  <si>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</si>
  <si>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</si>
  <si>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</si>
  <si>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</si>
  <si>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</si>
  <si>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</si>
  <si>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</si>
  <si>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</si>
  <si>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</si>
  <si>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</si>
  <si>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</si>
  <si>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</si>
  <si>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</si>
  <si>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</si>
  <si>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</si>
  <si>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</si>
  <si>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</si>
  <si>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</si>
  <si>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</si>
  <si>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</si>
  <si>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</si>
  <si>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</si>
  <si>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</si>
  <si>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</si>
  <si>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</si>
  <si>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</si>
  <si>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</si>
  <si>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</si>
  <si>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</si>
  <si>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</si>
  <si>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</si>
  <si>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</si>
  <si>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</si>
  <si>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</si>
  <si>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</si>
  <si>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</si>
  <si>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</si>
  <si>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</si>
  <si>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</si>
  <si>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</si>
  <si>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</si>
  <si>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</si>
  <si>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</si>
  <si>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</si>
  <si>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</si>
  <si>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</si>
  <si>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</si>
  <si>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</si>
  <si>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</si>
  <si>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</si>
  <si>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</si>
  <si>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</si>
  <si>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</si>
  <si>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</si>
  <si>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</si>
  <si>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</si>
  <si>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</si>
  <si>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</si>
  <si>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</si>
  <si>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</si>
  <si>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</si>
  <si>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</si>
  <si>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</si>
  <si>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</si>
  <si>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</si>
  <si>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</si>
  <si>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</si>
  <si>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</si>
  <si>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</si>
  <si>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</si>
  <si>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</si>
  <si>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</si>
  <si>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</si>
  <si>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</si>
  <si>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</si>
  <si>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</si>
  <si>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</si>
  <si>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</si>
  <si>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</si>
  <si>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</si>
  <si>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</si>
  <si>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</si>
  <si>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</si>
  <si>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</si>
  <si>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</si>
  <si>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</si>
  <si>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</si>
  <si>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</si>
  <si>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</si>
  <si>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</si>
  <si>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</si>
  <si>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</si>
  <si>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</si>
  <si>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</si>
  <si>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</si>
  <si>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</si>
  <si>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</si>
  <si>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</si>
  <si>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</si>
  <si>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</si>
  <si>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</si>
  <si>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</si>
  <si>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</si>
  <si>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</si>
  <si>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</si>
  <si>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</si>
  <si>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</si>
  <si>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</si>
  <si>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</si>
  <si>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</si>
  <si>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</si>
  <si>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</si>
  <si>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</si>
  <si>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</si>
  <si>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</si>
  <si>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</si>
  <si>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</si>
  <si>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</si>
  <si>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</si>
  <si>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</si>
  <si>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</si>
  <si>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</si>
  <si>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</si>
  <si>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</si>
  <si>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</si>
  <si>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</si>
  <si>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</si>
  <si>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</si>
  <si>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</si>
  <si>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</si>
  <si>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</si>
  <si>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</si>
  <si>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</si>
  <si>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</si>
  <si>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</si>
  <si>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</si>
  <si>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</si>
  <si>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</si>
  <si>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</si>
  <si>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</si>
  <si>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</si>
  <si>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</si>
  <si>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</si>
  <si>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</si>
  <si>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</si>
  <si>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</si>
  <si>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</si>
  <si>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</si>
  <si>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</si>
  <si>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</si>
  <si>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</si>
  <si>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</si>
  <si>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</si>
  <si>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</si>
  <si>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</si>
  <si>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</si>
  <si>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</si>
  <si>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</si>
  <si>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</si>
  <si>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</si>
  <si>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</si>
  <si>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</si>
  <si>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</si>
  <si>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</si>
  <si>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</si>
  <si>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</si>
  <si>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</si>
  <si>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</si>
  <si>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</si>
  <si>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</si>
  <si>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</si>
  <si>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</si>
  <si>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</si>
  <si>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</si>
  <si>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</si>
  <si>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</si>
  <si>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</si>
  <si>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</si>
  <si>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</si>
  <si>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</si>
  <si>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</si>
  <si>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</si>
  <si>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</si>
  <si>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</si>
  <si>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</si>
  <si>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</si>
  <si>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</si>
  <si>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</si>
  <si>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</si>
  <si>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</si>
  <si>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</si>
  <si>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</si>
  <si>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</si>
  <si>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</si>
  <si>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</si>
  <si>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</si>
  <si>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</si>
  <si>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</si>
  <si>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</si>
  <si>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</si>
  <si>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</si>
  <si>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</si>
  <si>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</si>
  <si>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</si>
  <si>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</si>
  <si>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</si>
  <si>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</si>
  <si>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</si>
  <si>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</si>
  <si>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</si>
  <si>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</si>
  <si>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</si>
  <si>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</si>
  <si>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</si>
  <si>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</si>
  <si>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</si>
  <si>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</si>
  <si>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</si>
  <si>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</si>
  <si>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</si>
  <si>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</si>
  <si>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</si>
  <si>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</si>
  <si>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</si>
  <si>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</si>
  <si>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</si>
  <si>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</si>
  <si>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</si>
  <si>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</si>
  <si>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</si>
  <si>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</si>
  <si>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</si>
  <si>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</si>
  <si>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</si>
  <si>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</si>
  <si>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</si>
  <si>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</si>
  <si>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</si>
  <si>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</si>
  <si>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</si>
  <si>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</si>
  <si>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</si>
  <si>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</si>
  <si>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</si>
  <si>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</si>
  <si>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</si>
  <si>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</si>
  <si>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</si>
  <si>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</si>
  <si>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</si>
  <si>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</si>
  <si>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</si>
  <si>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</si>
  <si>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</si>
  <si>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</si>
  <si>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</si>
  <si>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</si>
  <si>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</si>
  <si>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</si>
  <si>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</si>
  <si>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</si>
  <si>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</si>
  <si>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</si>
  <si>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</si>
  <si>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</si>
  <si>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</si>
  <si>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</si>
  <si>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</si>
  <si>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</si>
  <si>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</si>
  <si>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</si>
  <si>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</si>
  <si>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</si>
  <si>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</si>
  <si>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</si>
  <si>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</si>
  <si>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</si>
  <si>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</si>
  <si>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</si>
  <si>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</si>
  <si>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</si>
  <si>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</si>
  <si>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</si>
  <si>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</si>
  <si>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</si>
  <si>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</si>
  <si>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</si>
  <si>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</si>
  <si>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</si>
  <si>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</si>
  <si>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</si>
  <si>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</si>
  <si>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</si>
  <si>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</si>
  <si>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</si>
  <si>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</si>
  <si>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</si>
  <si>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</si>
  <si>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</si>
  <si>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</si>
  <si>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</si>
  <si>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</si>
  <si>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</si>
  <si>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</si>
  <si>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</si>
  <si>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</si>
  <si>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</si>
  <si>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</si>
  <si>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</si>
  <si>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</si>
  <si>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</si>
  <si>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</si>
  <si>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</si>
  <si>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</si>
  <si>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</si>
  <si>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</si>
  <si>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</si>
  <si>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</si>
  <si>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</si>
  <si>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</si>
  <si>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</si>
  <si>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</si>
  <si>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</si>
  <si>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</si>
  <si>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</si>
  <si>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</si>
  <si>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</si>
  <si>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</si>
  <si>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</si>
  <si>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</si>
  <si>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</si>
  <si>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</si>
  <si>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</si>
  <si>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</si>
  <si>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</si>
  <si>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</si>
  <si>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</si>
  <si>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</si>
  <si>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</si>
  <si>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</si>
  <si>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</si>
  <si>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</si>
  <si>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</si>
  <si>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</si>
  <si>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</si>
  <si>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</si>
  <si>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</si>
  <si>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</si>
  <si>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</si>
  <si>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</si>
  <si>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</si>
  <si>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</si>
  <si>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</si>
  <si>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</si>
  <si>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</si>
  <si>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</si>
  <si>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</si>
  <si>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</si>
  <si>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</si>
  <si>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</si>
  <si>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</si>
  <si>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</si>
  <si>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</si>
  <si>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</si>
  <si>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</si>
  <si>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</si>
  <si>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</si>
  <si>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</si>
  <si>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</si>
  <si>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</si>
  <si>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</si>
  <si>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</si>
  <si>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</si>
  <si>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</si>
  <si>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</si>
  <si>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</si>
  <si>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</si>
  <si>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</si>
  <si>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</si>
  <si>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</si>
  <si>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</si>
  <si>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</si>
  <si>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</si>
  <si>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</si>
  <si>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</si>
  <si>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</si>
  <si>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</si>
  <si>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</si>
  <si>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</si>
  <si>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</si>
  <si>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</si>
  <si>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</si>
  <si>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</si>
  <si>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</si>
  <si>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</si>
  <si>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</si>
  <si>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</si>
  <si>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</si>
  <si>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</si>
  <si>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</si>
  <si>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</si>
  <si>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</si>
  <si>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</si>
  <si>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</si>
  <si>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</si>
  <si>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</si>
  <si>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</si>
  <si>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</si>
  <si>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</si>
  <si>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</si>
  <si>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</si>
  <si>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</si>
  <si>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</si>
  <si>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</si>
  <si>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</si>
  <si>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</si>
  <si>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</si>
  <si>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</si>
  <si>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</si>
  <si>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</si>
  <si>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</si>
  <si>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</si>
  <si>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</si>
  <si>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</si>
  <si>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</si>
  <si>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</si>
  <si>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</si>
  <si>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</si>
  <si>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</si>
  <si>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</si>
  <si>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</si>
  <si>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</si>
  <si>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</si>
  <si>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</si>
  <si>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</si>
  <si>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</si>
  <si>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</si>
  <si>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</si>
  <si>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</si>
  <si>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</si>
  <si>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</si>
  <si>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</si>
  <si>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</si>
  <si>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</si>
  <si>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</si>
  <si>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</si>
  <si>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</si>
  <si>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</si>
  <si>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</si>
  <si>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</si>
  <si>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</si>
  <si>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</si>
  <si>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</si>
  <si>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</si>
  <si>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</si>
  <si>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</si>
  <si>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</si>
  <si>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</si>
  <si>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</si>
  <si>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</si>
  <si>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</si>
  <si>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</si>
  <si>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</si>
  <si>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</si>
  <si>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</si>
  <si>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</si>
  <si>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</si>
  <si>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</si>
  <si>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</si>
  <si>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</si>
  <si>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</si>
  <si>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</si>
  <si>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</si>
  <si>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</si>
  <si>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</si>
  <si>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</si>
  <si>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</si>
  <si>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</si>
  <si>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</si>
  <si>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</si>
  <si>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</si>
  <si>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</si>
  <si>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</si>
  <si>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</si>
  <si>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</si>
  <si>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</si>
  <si>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</si>
  <si>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</si>
  <si>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</si>
  <si>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</si>
  <si>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</si>
  <si>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</si>
  <si>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</si>
  <si>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</si>
  <si>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</si>
  <si>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</si>
  <si>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</si>
  <si>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</si>
  <si>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</si>
  <si>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</si>
  <si>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</si>
  <si>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</si>
  <si>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</si>
  <si>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</si>
  <si>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</si>
  <si>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</si>
  <si>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</si>
  <si>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</si>
  <si>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</si>
  <si>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</si>
  <si>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</si>
  <si>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</si>
  <si>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</si>
  <si>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</si>
  <si>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</si>
  <si>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</si>
  <si>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</si>
  <si>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</si>
  <si>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</si>
  <si>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</si>
  <si>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</si>
  <si>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</si>
  <si>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</si>
  <si>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</si>
  <si>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</si>
  <si>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</si>
  <si>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</si>
  <si>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</si>
  <si>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</si>
  <si>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</si>
  <si>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</si>
  <si>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</si>
  <si>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</si>
  <si>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</si>
  <si>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</si>
  <si>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</si>
  <si>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</si>
  <si>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</si>
  <si>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</si>
  <si>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</si>
  <si>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</si>
  <si>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</si>
  <si>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</si>
  <si>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</si>
  <si>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</si>
  <si>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</si>
  <si>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</si>
  <si>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</si>
  <si>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</si>
  <si>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</si>
  <si>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</si>
  <si>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</si>
  <si>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</si>
  <si>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</si>
  <si>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</si>
  <si>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</si>
  <si>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</si>
  <si>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</si>
  <si>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</si>
  <si>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</si>
  <si>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</si>
  <si>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</si>
  <si>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</si>
  <si>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</si>
  <si>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</si>
  <si>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</si>
  <si>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</si>
  <si>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</si>
  <si>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</si>
  <si>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</si>
  <si>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</si>
  <si>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</si>
  <si>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</si>
  <si>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</si>
  <si>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</si>
  <si>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</si>
  <si>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</si>
  <si>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</si>
  <si>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</si>
  <si>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</si>
  <si>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</si>
  <si>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</si>
  <si>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</si>
  <si>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</si>
  <si>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</si>
  <si>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</si>
  <si>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</si>
  <si>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</si>
  <si>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</si>
  <si>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</si>
  <si>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</si>
  <si>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</si>
  <si>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</si>
  <si>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</si>
  <si>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</si>
  <si>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</si>
  <si>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</si>
  <si>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</si>
  <si>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</si>
  <si>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</si>
  <si>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</si>
  <si>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</si>
  <si>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</si>
  <si>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</si>
  <si>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</si>
  <si>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</si>
  <si>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</si>
  <si>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</si>
  <si>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</si>
  <si>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</si>
  <si>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</si>
  <si>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</si>
  <si>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</si>
  <si>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</si>
  <si>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</si>
  <si>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</si>
  <si>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</si>
  <si>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</si>
  <si>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</si>
  <si>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</si>
  <si>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</si>
  <si>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</si>
  <si>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</si>
  <si>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</si>
  <si>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</si>
  <si>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</si>
  <si>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</si>
  <si>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</si>
  <si>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</si>
  <si>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</si>
  <si>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</si>
  <si>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</si>
  <si>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</si>
  <si>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</si>
  <si>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</si>
  <si>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</si>
  <si>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</si>
  <si>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</si>
  <si>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</si>
  <si>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</si>
  <si>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</si>
  <si>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</si>
  <si>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</si>
  <si>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</si>
  <si>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</si>
  <si>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</si>
  <si>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</si>
  <si>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</si>
  <si>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</si>
  <si>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</si>
  <si>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</si>
  <si>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</si>
  <si>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</si>
  <si>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</si>
  <si>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</si>
  <si>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</si>
  <si>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</si>
  <si>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</si>
  <si>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</si>
  <si>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</si>
  <si>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</si>
  <si>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</si>
  <si>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</si>
  <si>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</si>
  <si>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</si>
  <si>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</si>
  <si>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</si>
  <si>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</si>
  <si>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</si>
  <si>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</si>
  <si>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</si>
  <si>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</si>
  <si>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</si>
  <si>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</si>
  <si>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</si>
  <si>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</si>
  <si>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</si>
  <si>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</si>
  <si>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</si>
  <si>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</si>
  <si>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</si>
  <si>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</si>
  <si>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</si>
  <si>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</si>
  <si>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</si>
  <si>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</si>
  <si>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</si>
  <si>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</si>
  <si>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</si>
  <si>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</si>
  <si>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</si>
  <si>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</si>
  <si>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</si>
  <si>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</si>
  <si>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</si>
  <si>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</si>
  <si>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</si>
  <si>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</si>
  <si>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</si>
  <si>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</si>
  <si>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</si>
  <si>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</si>
  <si>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</si>
  <si>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</si>
  <si>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</si>
  <si>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</si>
  <si>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</si>
  <si>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</si>
  <si>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</si>
  <si>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</si>
  <si>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</si>
  <si>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</si>
  <si>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</si>
  <si>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</si>
  <si>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</si>
  <si>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</si>
  <si>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</si>
  <si>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</si>
  <si>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</si>
  <si>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</si>
  <si>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</si>
  <si>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</si>
  <si>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</si>
  <si>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</si>
  <si>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</si>
  <si>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</si>
  <si>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</si>
  <si>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</si>
  <si>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</si>
  <si>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</si>
  <si>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</si>
  <si>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</si>
  <si>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</si>
  <si>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</si>
  <si>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</si>
  <si>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</si>
  <si>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</si>
  <si>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</si>
  <si>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</si>
  <si>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</si>
  <si>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</si>
  <si>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</si>
  <si>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</si>
  <si>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</si>
  <si>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</si>
  <si>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</si>
  <si>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</si>
  <si>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</si>
  <si>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</si>
  <si>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</si>
  <si>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</si>
  <si>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</si>
  <si>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</si>
  <si>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</si>
  <si>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</si>
  <si>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</si>
  <si>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</si>
  <si>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</si>
  <si>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</si>
  <si>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</si>
  <si>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</si>
  <si>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</si>
  <si>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</si>
  <si>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</si>
  <si>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</si>
  <si>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</si>
  <si>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</si>
  <si>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</si>
  <si>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</si>
  <si>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</si>
  <si>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</si>
  <si>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</si>
  <si>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</si>
  <si>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</si>
  <si>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</si>
  <si>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</si>
  <si>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</si>
  <si>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</si>
  <si>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</si>
  <si>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</si>
  <si>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</si>
  <si>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</si>
  <si>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</si>
  <si>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</si>
  <si>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</si>
  <si>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</si>
  <si>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</si>
  <si>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</si>
  <si>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</si>
  <si>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</si>
  <si>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</si>
  <si>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</si>
  <si>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</si>
  <si>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</si>
  <si>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</si>
  <si>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</si>
  <si>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</si>
  <si>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</si>
  <si>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</si>
  <si>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</si>
  <si>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</si>
  <si>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</si>
  <si>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</si>
  <si>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</si>
  <si>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</si>
  <si>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</si>
  <si>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</si>
  <si>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</si>
  <si>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</si>
  <si>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</si>
  <si>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</si>
  <si>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</si>
  <si>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</si>
  <si>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</si>
  <si>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</si>
  <si>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</si>
  <si>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</si>
  <si>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</si>
  <si>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</si>
  <si>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</si>
  <si>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</si>
  <si>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</si>
  <si>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</si>
  <si>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</si>
  <si>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</si>
  <si>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</si>
  <si>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</si>
  <si>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</si>
  <si>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</si>
  <si>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</si>
  <si>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</si>
  <si>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</si>
  <si>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</si>
  <si>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</si>
  <si>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</si>
  <si>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</si>
  <si>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</si>
  <si>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</si>
  <si>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</si>
  <si>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</si>
  <si>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</si>
  <si>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</si>
  <si>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</si>
  <si>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</si>
  <si>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</si>
  <si>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</si>
  <si>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</si>
  <si>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</si>
  <si>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</si>
  <si>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</si>
  <si>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</si>
  <si>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</si>
  <si>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</si>
  <si>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</si>
  <si>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</si>
  <si>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</si>
  <si>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</si>
  <si>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</si>
  <si>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</si>
  <si>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</si>
  <si>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</si>
  <si>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</si>
  <si>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</si>
  <si>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</si>
  <si>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</si>
  <si>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</si>
  <si>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</si>
  <si>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</si>
  <si>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</si>
  <si>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</si>
  <si>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</si>
  <si>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</si>
  <si>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</si>
  <si>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</si>
  <si>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</si>
  <si>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</si>
  <si>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</si>
  <si>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</si>
  <si>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</si>
  <si>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</si>
  <si>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</si>
  <si>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</si>
  <si>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</si>
  <si>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</si>
  <si>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</si>
  <si>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</si>
  <si>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</si>
  <si>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</si>
  <si>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</si>
  <si>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</si>
  <si>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</si>
  <si>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</si>
  <si>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</si>
  <si>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</si>
  <si>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</si>
  <si>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</si>
  <si>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</si>
  <si>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</si>
  <si>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</si>
  <si>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</si>
  <si>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</si>
  <si>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</si>
  <si>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</si>
  <si>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</si>
  <si>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</si>
  <si>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</si>
  <si>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</si>
  <si>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</si>
  <si>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</si>
  <si>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</si>
  <si>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</si>
  <si>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</si>
  <si>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</si>
  <si>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</si>
  <si>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</si>
  <si>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</si>
  <si>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</si>
  <si>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</si>
  <si>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</si>
  <si>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</si>
  <si>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</si>
  <si>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</si>
  <si>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</si>
  <si>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</si>
  <si>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</si>
  <si>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</si>
  <si>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</si>
  <si>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</si>
  <si>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</si>
  <si>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</si>
  <si>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</si>
  <si>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</si>
  <si>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</si>
  <si>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</si>
  <si>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</si>
  <si>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</si>
  <si>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</si>
  <si>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</si>
  <si>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</si>
  <si>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</si>
  <si>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</si>
  <si>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</si>
  <si>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</si>
  <si>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</si>
  <si>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</si>
  <si>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</si>
  <si>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</si>
  <si>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</si>
  <si>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</si>
  <si>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</si>
  <si>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</si>
  <si>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</si>
  <si>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</si>
  <si>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</si>
  <si>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</si>
  <si>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</si>
  <si>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</si>
  <si>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</si>
  <si>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</si>
  <si>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</si>
  <si>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</si>
  <si>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</si>
  <si>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</si>
  <si>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</si>
  <si>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</si>
  <si>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</si>
  <si>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</si>
  <si>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</si>
  <si>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</si>
  <si>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</si>
  <si>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</si>
  <si>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</si>
  <si>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</si>
  <si>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</si>
  <si>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</si>
  <si>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</si>
  <si>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</si>
  <si>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</si>
  <si>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</si>
  <si>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</si>
  <si>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</si>
  <si>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</si>
  <si>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</si>
  <si>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</si>
  <si>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</si>
  <si>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</si>
  <si>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</si>
  <si>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</si>
  <si>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</si>
  <si>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</si>
  <si>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</si>
  <si>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</si>
  <si>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</si>
  <si>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</si>
  <si>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</si>
  <si>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</si>
  <si>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</si>
  <si>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</si>
  <si>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</si>
  <si>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</si>
  <si>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</si>
  <si>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</si>
  <si>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</si>
  <si>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</si>
  <si>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</si>
  <si>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</si>
  <si>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</si>
  <si>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</si>
  <si>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</si>
  <si>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</si>
  <si>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</si>
  <si>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</si>
  <si>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</si>
  <si>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</si>
  <si>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</si>
  <si>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</si>
  <si>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</si>
  <si>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</si>
  <si>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</si>
  <si>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</si>
  <si>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</si>
  <si>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</si>
  <si>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</si>
  <si>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</si>
  <si>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</si>
  <si>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</si>
  <si>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</si>
  <si>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</si>
  <si>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</si>
  <si>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</si>
  <si>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</si>
  <si>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</si>
  <si>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</si>
  <si>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</si>
  <si>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</si>
  <si>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</si>
  <si>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</si>
  <si>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</si>
  <si>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</si>
  <si>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</si>
  <si>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</si>
  <si>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</si>
  <si>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</si>
  <si>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</si>
  <si>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</si>
  <si>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</si>
  <si>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</si>
  <si>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</si>
  <si>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</si>
  <si>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</si>
  <si>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</si>
  <si>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</si>
  <si>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</si>
  <si>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</si>
  <si>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</si>
  <si>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</si>
  <si>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</si>
  <si>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</si>
  <si>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</si>
  <si>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</si>
  <si>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</si>
  <si>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</si>
  <si>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</si>
  <si>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</si>
  <si>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</si>
  <si>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</si>
  <si>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</si>
  <si>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</si>
  <si>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</si>
  <si>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</si>
  <si>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</si>
  <si>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</si>
  <si>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</si>
  <si>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</si>
  <si>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</si>
  <si>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</si>
  <si>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</si>
  <si>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</si>
  <si>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</si>
  <si>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</si>
  <si>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</si>
  <si>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</si>
  <si>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</si>
  <si>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</si>
  <si>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</si>
  <si>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</si>
  <si>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</si>
  <si>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</si>
  <si>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</si>
  <si>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</si>
  <si>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</si>
  <si>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</si>
  <si>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</si>
  <si>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</si>
  <si>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</si>
  <si>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</si>
  <si>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</si>
  <si>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</si>
  <si>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</si>
  <si>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</si>
  <si>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</si>
  <si>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</si>
  <si>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</si>
  <si>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</si>
  <si>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</si>
  <si>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</si>
  <si>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</si>
  <si>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</si>
  <si>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</si>
  <si>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</si>
  <si>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</si>
  <si>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</si>
  <si>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</si>
  <si>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</si>
  <si>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</si>
  <si>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</si>
  <si>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</si>
  <si>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</si>
  <si>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</si>
  <si>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</si>
  <si>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</si>
  <si>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</si>
  <si>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</si>
  <si>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</si>
  <si>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</si>
  <si>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</si>
  <si>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</si>
  <si>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</si>
  <si>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</si>
  <si>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</si>
  <si>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</si>
  <si>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</si>
  <si>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</si>
  <si>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</si>
  <si>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</si>
  <si>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</si>
  <si>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</si>
  <si>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</si>
  <si>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</si>
  <si>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</si>
  <si>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</si>
  <si>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</si>
  <si>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</si>
  <si>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</si>
  <si>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</si>
  <si>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</si>
  <si>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</si>
  <si>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</si>
  <si>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</si>
  <si>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</si>
  <si>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</si>
  <si>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</si>
  <si>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</si>
  <si>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</si>
  <si>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</si>
  <si>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</si>
  <si>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</si>
  <si>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</si>
  <si>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</si>
  <si>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</si>
  <si>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</si>
  <si>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</si>
  <si>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</si>
  <si>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</si>
  <si>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</si>
  <si>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</si>
  <si>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</si>
  <si>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</si>
  <si>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</si>
  <si>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</si>
  <si>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</si>
  <si>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</si>
  <si>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</si>
  <si>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</si>
  <si>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</si>
  <si>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</si>
  <si>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</si>
  <si>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</si>
  <si>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</si>
  <si>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</si>
  <si>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</si>
  <si>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</si>
  <si>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</si>
  <si>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</si>
  <si>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</si>
  <si>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</si>
  <si>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</si>
  <si>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</si>
  <si>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</si>
  <si>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</si>
  <si>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</si>
  <si>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</si>
  <si>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</si>
  <si>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</si>
  <si>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</si>
  <si>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</si>
  <si>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</si>
  <si>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</si>
  <si>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</si>
  <si>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</si>
  <si>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</si>
  <si>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</si>
  <si>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</si>
  <si>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</si>
  <si>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</si>
  <si>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</si>
  <si>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</si>
  <si>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</si>
  <si>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</si>
  <si>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</si>
  <si>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</si>
  <si>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</si>
  <si>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</si>
  <si>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</si>
  <si>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</si>
  <si>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</si>
  <si>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</si>
  <si>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</si>
  <si>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</si>
  <si>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</si>
  <si>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</si>
  <si>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</si>
  <si>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</si>
  <si>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</si>
  <si>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</si>
  <si>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</si>
  <si>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</si>
  <si>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</si>
  <si>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</si>
  <si>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</si>
  <si>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</si>
  <si>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</si>
  <si>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</si>
  <si>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</si>
  <si>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</si>
  <si>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</si>
  <si>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</si>
  <si>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</si>
  <si>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</si>
  <si>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</si>
  <si>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</si>
  <si>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</si>
  <si>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</si>
  <si>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</si>
  <si>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</si>
  <si>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</si>
  <si>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</si>
  <si>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</si>
  <si>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</si>
  <si>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</si>
  <si>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</si>
  <si>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</si>
  <si>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</si>
  <si>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</si>
  <si>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</si>
  <si>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</si>
  <si>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</si>
  <si>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</si>
  <si>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</si>
  <si>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</si>
  <si>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</si>
  <si>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</si>
  <si>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</si>
  <si>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</si>
  <si>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</si>
  <si>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</si>
  <si>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</si>
  <si>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</si>
  <si>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</si>
  <si>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</si>
  <si>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</si>
  <si>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</si>
  <si>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</si>
  <si>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</si>
  <si>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</si>
  <si>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</si>
  <si>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</si>
  <si>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</si>
  <si>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</si>
  <si>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</si>
  <si>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</si>
  <si>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</si>
  <si>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</si>
  <si>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</si>
  <si>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</si>
  <si>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</si>
  <si>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</si>
  <si>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</si>
  <si>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</si>
  <si>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</si>
  <si>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</si>
  <si>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</si>
  <si>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</si>
  <si>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</si>
  <si>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</si>
  <si>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</si>
  <si>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</si>
  <si>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</si>
  <si>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</si>
  <si>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</si>
  <si>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</si>
  <si>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</si>
  <si>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</si>
  <si>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</si>
  <si>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</si>
  <si>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</si>
  <si>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</si>
  <si>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</si>
  <si>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</si>
  <si>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</si>
  <si>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</si>
  <si>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</si>
  <si>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</si>
  <si>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</si>
  <si>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</si>
  <si>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</si>
  <si>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</si>
  <si>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</si>
  <si>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</si>
  <si>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</si>
  <si>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</si>
  <si>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</si>
  <si>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</si>
  <si>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</si>
  <si>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</si>
  <si>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</si>
  <si>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</si>
  <si>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</si>
  <si>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</si>
  <si>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</si>
  <si>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</si>
  <si>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</si>
  <si>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</si>
  <si>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</si>
  <si>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</si>
  <si>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</si>
  <si>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</si>
  <si>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</si>
  <si>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</si>
  <si>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</si>
  <si>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</si>
  <si>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</si>
  <si>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</si>
  <si>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</si>
  <si>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</si>
  <si>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</si>
  <si>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</si>
  <si>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</si>
  <si>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</si>
  <si>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</si>
  <si>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</si>
  <si>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</si>
  <si>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</si>
  <si>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</si>
  <si>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</si>
  <si>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</si>
  <si>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</si>
  <si>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</si>
  <si>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</si>
  <si>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</si>
  <si>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</si>
  <si>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</si>
  <si>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</si>
  <si>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</si>
  <si>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</si>
  <si>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</si>
  <si>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</si>
  <si>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</si>
  <si>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</si>
  <si>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</si>
  <si>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</si>
  <si>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</si>
  <si>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</si>
  <si>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</si>
  <si>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</si>
  <si>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</si>
  <si>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</si>
  <si>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</si>
  <si>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</si>
  <si>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</si>
  <si>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</si>
  <si>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</si>
  <si>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</si>
  <si>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</si>
  <si>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</si>
  <si>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</si>
  <si>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</si>
  <si>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</si>
  <si>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</si>
  <si>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</si>
  <si>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</si>
  <si>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</si>
  <si>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</si>
  <si>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</si>
  <si>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</si>
  <si>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</si>
  <si>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</si>
  <si>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</si>
  <si>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</si>
  <si>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</si>
  <si>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</si>
  <si>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</si>
  <si>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</si>
  <si>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</si>
  <si>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</si>
  <si>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</si>
  <si>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</si>
  <si>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</si>
  <si>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</si>
  <si>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</si>
  <si>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</si>
  <si>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</si>
  <si>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</si>
  <si>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</si>
  <si>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</si>
  <si>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</si>
  <si>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</si>
  <si>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</si>
  <si>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</si>
  <si>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</si>
  <si>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</si>
  <si>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</si>
  <si>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</si>
  <si>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</si>
  <si>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</si>
  <si>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</si>
  <si>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</si>
  <si>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</si>
  <si>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</si>
  <si>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</si>
  <si>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</si>
  <si>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</si>
  <si>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</si>
  <si>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</si>
  <si>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</si>
  <si>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</si>
  <si>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</si>
  <si>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</si>
  <si>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</si>
  <si>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</si>
  <si>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</si>
  <si>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</si>
  <si>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</si>
  <si>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</si>
  <si>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</si>
  <si>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</si>
  <si>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</si>
  <si>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</si>
  <si>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</si>
  <si>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</si>
  <si>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</si>
  <si>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</si>
  <si>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</si>
  <si>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</si>
  <si>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</si>
  <si>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</si>
  <si>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</si>
  <si>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</si>
  <si>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</si>
  <si>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</si>
  <si>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</si>
  <si>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</si>
  <si>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</si>
  <si>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</si>
  <si>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</si>
  <si>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</si>
  <si>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</si>
  <si>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</si>
  <si>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</si>
  <si>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</si>
  <si>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</si>
  <si>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</si>
  <si>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</si>
  <si>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</si>
  <si>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</si>
  <si>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</si>
  <si>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</si>
  <si>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</si>
  <si>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</si>
  <si>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</si>
  <si>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</si>
  <si>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</si>
  <si>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</si>
  <si>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</si>
  <si>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</si>
  <si>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</si>
  <si>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</si>
  <si>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</si>
  <si>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</si>
  <si>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</si>
  <si>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</si>
  <si>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</si>
  <si>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</si>
  <si>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</si>
  <si>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</si>
  <si>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</si>
  <si>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</si>
  <si>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</si>
  <si>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</si>
  <si>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</si>
  <si>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</si>
  <si>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</si>
  <si>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</si>
  <si>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</si>
  <si>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</si>
  <si>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</si>
  <si>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</si>
  <si>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</si>
  <si>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</si>
  <si>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</si>
  <si>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</si>
  <si>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</si>
  <si>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</si>
  <si>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</si>
  <si>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</si>
  <si>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</si>
  <si>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</si>
  <si>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</si>
  <si>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</si>
  <si>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</si>
  <si>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</si>
  <si>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</si>
  <si>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</si>
  <si>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</si>
  <si>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</si>
  <si>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</si>
  <si>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</si>
  <si>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</si>
  <si>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</si>
  <si>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</si>
  <si>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</si>
  <si>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</si>
  <si>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</si>
  <si>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</si>
  <si>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</si>
  <si>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</si>
  <si>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</si>
  <si>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</si>
  <si>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</si>
  <si>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</si>
  <si>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</si>
  <si>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</si>
  <si>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</si>
  <si>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</si>
  <si>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</si>
  <si>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</si>
  <si>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</si>
  <si>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</si>
  <si>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</si>
  <si>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</si>
  <si>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</si>
  <si>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</si>
  <si>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</si>
  <si>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</si>
  <si>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</si>
  <si>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</si>
  <si>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</si>
  <si>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</si>
  <si>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</si>
  <si>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</si>
  <si>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</si>
  <si>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</si>
  <si>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</si>
  <si>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</si>
  <si>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</si>
  <si>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</si>
  <si>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</si>
  <si>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</si>
  <si>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</si>
  <si>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</si>
  <si>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</si>
  <si>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</si>
  <si>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</si>
  <si>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</si>
  <si>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</si>
  <si>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</si>
  <si>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</si>
  <si>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</si>
  <si>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</si>
  <si>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</si>
  <si>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</si>
  <si>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</si>
  <si>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</si>
  <si>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</si>
  <si>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</si>
  <si>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</si>
  <si>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</si>
  <si>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</si>
  <si>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</si>
  <si>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</si>
  <si>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</si>
  <si>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</si>
  <si>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</si>
  <si>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</si>
  <si>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</si>
  <si>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</si>
  <si>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</si>
  <si>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</si>
  <si>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</si>
  <si>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</si>
  <si>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</si>
  <si>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</si>
  <si>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</si>
  <si>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</si>
  <si>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</si>
  <si>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</si>
  <si>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</si>
  <si>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</si>
  <si>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</si>
  <si>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</si>
  <si>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</si>
  <si>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</si>
  <si>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</si>
  <si>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</si>
  <si>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</si>
  <si>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</si>
  <si>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</si>
  <si>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</si>
  <si>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</si>
  <si>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</si>
  <si>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</si>
  <si>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</si>
  <si>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</si>
  <si>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</si>
  <si>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</si>
  <si>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</si>
  <si>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</si>
  <si>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</si>
  <si>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</si>
  <si>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</si>
  <si>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</si>
  <si>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</si>
  <si>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</si>
  <si>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</si>
  <si>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</si>
  <si>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</si>
  <si>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</si>
  <si>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</si>
  <si>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</si>
  <si>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</si>
  <si>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</si>
  <si>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</si>
  <si>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</si>
  <si>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</si>
  <si>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</si>
  <si>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</si>
  <si>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</si>
  <si>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</si>
  <si>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</si>
  <si>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</si>
  <si>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</si>
  <si>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</si>
  <si>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</si>
  <si>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</si>
  <si>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</si>
  <si>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</si>
  <si>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</si>
  <si>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</si>
  <si>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</si>
  <si>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</si>
  <si>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</si>
  <si>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</si>
  <si>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</si>
  <si>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</si>
  <si>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</si>
  <si>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</si>
  <si>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</si>
  <si>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</si>
  <si>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</si>
  <si>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</si>
  <si>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</si>
  <si>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</si>
  <si>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</si>
  <si>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</si>
  <si>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</si>
  <si>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</si>
  <si>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</si>
  <si>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</si>
  <si>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</si>
  <si>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</si>
  <si>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</si>
  <si>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</si>
  <si>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</si>
  <si>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</si>
  <si>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</si>
  <si>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</si>
  <si>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</si>
  <si>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</si>
  <si>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</si>
  <si>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</si>
  <si>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</si>
  <si>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</si>
  <si>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</si>
  <si>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</si>
  <si>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</si>
  <si>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</si>
  <si>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</si>
  <si>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</si>
  <si>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</si>
  <si>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</si>
  <si>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</si>
  <si>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</si>
  <si>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</si>
  <si>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</si>
  <si>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</si>
  <si>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</si>
  <si>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</si>
  <si>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</si>
  <si>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</si>
  <si>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</si>
  <si>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</si>
  <si>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</si>
  <si>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</si>
  <si>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</si>
  <si>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</si>
  <si>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</si>
  <si>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</si>
  <si>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</si>
  <si>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</si>
  <si>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</si>
  <si>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</si>
  <si>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</si>
  <si>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</si>
  <si>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</si>
  <si>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</si>
  <si>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</si>
  <si>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</si>
  <si>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</si>
  <si>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</si>
  <si>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</si>
  <si>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</si>
  <si>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</si>
  <si>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</si>
  <si>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</si>
  <si>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</si>
  <si>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</si>
  <si>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</si>
  <si>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</si>
  <si>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</si>
  <si>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</si>
  <si>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</si>
  <si>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</si>
  <si>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</si>
  <si>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</si>
  <si>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</si>
  <si>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</si>
  <si>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</si>
  <si>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</si>
  <si>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</si>
  <si>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</si>
  <si>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</si>
  <si>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</si>
  <si>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</si>
  <si>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</si>
  <si>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</si>
  <si>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</si>
  <si>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</si>
  <si>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</si>
  <si>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</si>
  <si>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</si>
  <si>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</si>
  <si>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</si>
  <si>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</si>
  <si>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</si>
  <si>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</si>
  <si>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</si>
  <si>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</si>
  <si>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</si>
  <si>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</si>
  <si>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</si>
  <si>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</si>
  <si>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</si>
  <si>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</si>
  <si>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</si>
  <si>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</si>
  <si>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</si>
  <si>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</si>
  <si>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</si>
  <si>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</si>
  <si>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</si>
  <si>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</si>
  <si>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</si>
  <si>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</si>
  <si>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</si>
  <si>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</si>
  <si>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</si>
  <si>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</si>
  <si>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</si>
  <si>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</si>
  <si>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</si>
  <si>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</si>
  <si>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</si>
  <si>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</si>
  <si>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</si>
  <si>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</si>
  <si>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</si>
  <si>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</si>
  <si>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</si>
  <si>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</si>
  <si>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</si>
  <si>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</si>
  <si>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</si>
  <si>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</si>
  <si>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</si>
  <si>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</si>
  <si>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</si>
  <si>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</si>
  <si>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</si>
  <si>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</si>
  <si>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</si>
  <si>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</si>
  <si>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</si>
  <si>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</si>
  <si>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</si>
  <si>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</si>
  <si>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</si>
  <si>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</si>
  <si>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</si>
  <si>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</si>
  <si>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</si>
  <si>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</si>
  <si>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</si>
  <si>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</si>
  <si>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</si>
  <si>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</si>
  <si>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</si>
  <si>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</si>
  <si>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</si>
  <si>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</si>
  <si>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</si>
  <si>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</si>
  <si>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</si>
  <si>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</si>
  <si>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</si>
  <si>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</si>
  <si>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</si>
  <si>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</si>
  <si>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</si>
  <si>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</si>
  <si>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</si>
  <si>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</si>
  <si>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</si>
  <si>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</si>
  <si>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</si>
  <si>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</si>
  <si>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</si>
  <si>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</si>
  <si>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</si>
  <si>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</si>
  <si>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</si>
  <si>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</si>
  <si>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</si>
  <si>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</si>
  <si>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</si>
  <si>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</si>
  <si>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</si>
  <si>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</si>
  <si>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</si>
  <si>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</si>
  <si>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</si>
  <si>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</si>
  <si>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</si>
  <si>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</si>
  <si>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</si>
  <si>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</si>
  <si>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</si>
  <si>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</si>
  <si>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</si>
  <si>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</si>
  <si>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</si>
  <si>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</si>
  <si>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</si>
  <si>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</si>
  <si>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</si>
  <si>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</si>
  <si>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</si>
  <si>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</si>
  <si>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</si>
  <si>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</si>
  <si>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</si>
  <si>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</si>
  <si>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</si>
  <si>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</si>
  <si>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</si>
  <si>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</si>
  <si>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</si>
  <si>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</si>
  <si>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</si>
  <si>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</si>
  <si>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</si>
  <si>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</si>
  <si>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</si>
  <si>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</si>
  <si>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</si>
  <si>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</si>
  <si>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</si>
  <si>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</si>
  <si>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</si>
  <si>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</si>
  <si>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</si>
  <si>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</si>
  <si>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</si>
  <si>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</si>
  <si>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</si>
  <si>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</si>
  <si>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</si>
  <si>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</si>
  <si>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</si>
  <si>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</si>
  <si>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</si>
  <si>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</si>
  <si>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</si>
  <si>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</si>
  <si>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</si>
  <si>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</si>
  <si>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</si>
  <si>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</si>
  <si>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</si>
  <si>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</si>
  <si>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</si>
  <si>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</si>
  <si>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</si>
  <si>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</si>
  <si>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</si>
  <si>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</si>
  <si>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</si>
  <si>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</si>
  <si>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</si>
  <si>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</si>
  <si>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</si>
  <si>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</si>
  <si>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</si>
  <si>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</si>
  <si>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</si>
  <si>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</si>
  <si>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</si>
  <si>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</si>
  <si>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</si>
  <si>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</si>
  <si>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</si>
  <si>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</si>
  <si>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</si>
  <si>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</si>
  <si>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</si>
  <si>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</si>
  <si>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</si>
  <si>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</si>
  <si>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</si>
  <si>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</si>
  <si>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</si>
  <si>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</si>
  <si>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</si>
  <si>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</si>
  <si>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</si>
  <si>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</si>
  <si>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</si>
  <si>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</si>
  <si>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</si>
  <si>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</si>
  <si>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</si>
  <si>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</si>
  <si>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</si>
  <si>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</si>
  <si>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</si>
  <si>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</si>
  <si>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</si>
  <si>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</si>
  <si>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</si>
  <si>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</si>
  <si>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</si>
  <si>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</si>
  <si>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</si>
  <si>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</si>
  <si>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</si>
  <si>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</si>
  <si>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</si>
  <si>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</si>
  <si>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</si>
  <si>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</si>
  <si>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</si>
  <si>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</si>
  <si>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</si>
  <si>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</si>
  <si>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</si>
  <si>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</si>
  <si>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</si>
  <si>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</si>
  <si>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</si>
  <si>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</si>
  <si>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</si>
  <si>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</si>
  <si>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</si>
  <si>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</si>
  <si>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</si>
  <si>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</si>
  <si>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</si>
  <si>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</si>
  <si>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</si>
  <si>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</si>
  <si>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</si>
  <si>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</si>
  <si>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</si>
  <si>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</si>
  <si>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</si>
  <si>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</si>
  <si>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</si>
  <si>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</si>
  <si>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</si>
  <si>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</si>
  <si>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</si>
  <si>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</si>
  <si>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</si>
  <si>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</si>
  <si>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</si>
  <si>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</si>
  <si>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</si>
  <si>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</si>
  <si>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</si>
  <si>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</si>
  <si>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</si>
  <si>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</si>
  <si>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</si>
  <si>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</si>
  <si>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</si>
  <si>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</si>
  <si>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</si>
  <si>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</si>
  <si>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</si>
  <si>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</si>
  <si>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</si>
  <si>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</si>
  <si>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</si>
  <si>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</si>
  <si>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</si>
  <si>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</si>
  <si>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</si>
  <si>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</si>
  <si>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</si>
  <si>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</si>
  <si>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</si>
  <si>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</si>
  <si>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</si>
  <si>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</si>
  <si>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</si>
  <si>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</si>
  <si>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</si>
  <si>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</si>
  <si>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</si>
  <si>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</si>
  <si>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</si>
  <si>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</si>
  <si>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</si>
  <si>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</si>
  <si>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</si>
  <si>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</si>
  <si>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</si>
  <si>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</si>
  <si>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</si>
  <si>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</si>
  <si>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</si>
  <si>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</si>
  <si>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</si>
  <si>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</si>
  <si>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</si>
  <si>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</si>
  <si>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</si>
  <si>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</si>
  <si>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</si>
  <si>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</si>
  <si>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</si>
  <si>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</si>
  <si>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</si>
  <si>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</si>
  <si>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</si>
  <si>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</si>
  <si>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</si>
  <si>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</si>
  <si>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</si>
  <si>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</si>
  <si>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</si>
  <si>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</si>
  <si>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</si>
  <si>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</si>
  <si>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</si>
  <si>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</si>
  <si>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</si>
  <si>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</si>
  <si>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</si>
  <si>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</si>
  <si>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</si>
  <si>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</si>
  <si>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</si>
  <si>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</si>
  <si>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</si>
  <si>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</si>
  <si>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</si>
  <si>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</si>
  <si>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</si>
  <si>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</si>
  <si>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</si>
  <si>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</si>
  <si>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</si>
  <si>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</si>
  <si>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</si>
  <si>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</si>
  <si>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</si>
  <si>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</si>
  <si>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</si>
  <si>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</si>
  <si>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</si>
  <si>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</si>
  <si>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</si>
  <si>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</si>
  <si>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</si>
  <si>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</si>
  <si>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</si>
  <si>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</si>
  <si>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</si>
  <si>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</si>
  <si>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</si>
  <si>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</si>
  <si>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</si>
  <si>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</si>
  <si>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</si>
  <si>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</si>
  <si>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</si>
  <si>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</si>
  <si>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</si>
  <si>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</si>
  <si>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</si>
  <si>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</si>
  <si>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</si>
  <si>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</si>
  <si>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</si>
  <si>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</si>
  <si>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</si>
  <si>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</si>
  <si>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</si>
  <si>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</si>
  <si>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</si>
  <si>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</si>
  <si>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</si>
  <si>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</si>
  <si>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</si>
  <si>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</si>
  <si>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</si>
  <si>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</si>
  <si>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</si>
  <si>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</si>
  <si>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</si>
  <si>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</si>
  <si>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</si>
  <si>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</si>
  <si>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</si>
  <si>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</si>
  <si>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</si>
  <si>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</si>
  <si>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</si>
  <si>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</si>
  <si>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</si>
  <si>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</si>
  <si>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</si>
  <si>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</si>
  <si>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</si>
  <si>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</si>
  <si>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</si>
  <si>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</si>
  <si>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</si>
  <si>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</si>
  <si>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</si>
  <si>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</si>
  <si>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</si>
  <si>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</si>
  <si>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</si>
  <si>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</si>
  <si>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</si>
  <si>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</si>
  <si>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</si>
  <si>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</si>
  <si>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</si>
  <si>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</si>
  <si>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</si>
  <si>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</si>
  <si>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</si>
  <si>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</si>
  <si>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</si>
  <si>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</si>
  <si>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</si>
  <si>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</si>
  <si>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</si>
  <si>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</si>
  <si>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</si>
  <si>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</si>
  <si>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</si>
  <si>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</si>
  <si>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</si>
  <si>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</si>
  <si>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</si>
  <si>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</si>
  <si>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</si>
  <si>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</si>
  <si>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</si>
  <si>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</si>
  <si>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</si>
  <si>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</si>
  <si>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</si>
  <si>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</si>
  <si>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</si>
  <si>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</si>
  <si>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</si>
  <si>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</si>
  <si>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</si>
  <si>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</si>
  <si>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</si>
  <si>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</si>
  <si>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</si>
  <si>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</si>
  <si>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</si>
  <si>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</si>
  <si>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</si>
  <si>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</si>
  <si>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</si>
  <si>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</si>
  <si>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</si>
  <si>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</si>
  <si>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</si>
  <si>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</si>
  <si>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</si>
  <si>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</si>
  <si>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</si>
  <si>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</si>
  <si>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</si>
  <si>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</si>
  <si>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</si>
  <si>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</si>
  <si>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</si>
  <si>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</si>
  <si>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</si>
  <si>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</si>
  <si>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</si>
  <si>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</si>
  <si>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</si>
  <si>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</si>
  <si>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</si>
  <si>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</si>
  <si>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</si>
  <si>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</si>
  <si>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</si>
  <si>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</si>
  <si>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</si>
  <si>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</si>
  <si>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</si>
  <si>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</si>
  <si>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</si>
  <si>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</si>
  <si>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</si>
  <si>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</si>
  <si>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</si>
  <si>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</si>
  <si>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</si>
  <si>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</si>
  <si>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</si>
  <si>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</si>
  <si>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</si>
  <si>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</si>
  <si>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</si>
  <si>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</si>
  <si>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</si>
  <si>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</si>
  <si>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</si>
  <si>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</si>
  <si>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</si>
  <si>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</si>
  <si>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</si>
  <si>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</si>
  <si>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</si>
  <si>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</si>
  <si>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</si>
  <si>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</si>
  <si>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</si>
  <si>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</si>
  <si>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</si>
  <si>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</si>
  <si>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</si>
  <si>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</si>
  <si>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</si>
  <si>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</si>
  <si>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</si>
  <si>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</si>
  <si>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</si>
  <si>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</si>
  <si>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</si>
  <si>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</si>
  <si>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</si>
  <si>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</si>
  <si>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</si>
  <si>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</si>
  <si>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</si>
  <si>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</si>
  <si>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</si>
  <si>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</si>
  <si>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</si>
  <si>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</si>
  <si>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</si>
  <si>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</si>
  <si>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</si>
  <si>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</si>
  <si>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</si>
  <si>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</si>
  <si>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</si>
  <si>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</si>
  <si>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</si>
  <si>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</si>
  <si>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</si>
  <si>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</si>
  <si>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</si>
  <si>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</si>
  <si>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</si>
  <si>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</si>
  <si>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</si>
  <si>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</si>
  <si>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</si>
  <si>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</si>
  <si>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</si>
  <si>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</si>
  <si>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</si>
  <si>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</si>
  <si>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</si>
  <si>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</si>
  <si>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</si>
  <si>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</si>
  <si>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</si>
  <si>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</si>
  <si>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</si>
  <si>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</si>
  <si>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</si>
  <si>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</si>
  <si>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</si>
  <si>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</si>
  <si>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</si>
  <si>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</si>
  <si>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</si>
  <si>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</si>
  <si>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</si>
  <si>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</si>
  <si>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</si>
  <si>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</si>
  <si>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</si>
  <si>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</si>
  <si>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</si>
  <si>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</si>
  <si>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</si>
  <si>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</si>
  <si>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</si>
  <si>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</si>
  <si>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</si>
  <si>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</si>
  <si>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</si>
  <si>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</si>
  <si>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</si>
  <si>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</si>
  <si>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</si>
  <si>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</si>
  <si>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</si>
  <si>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</si>
  <si>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</si>
  <si>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</si>
  <si>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</si>
  <si>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</si>
  <si>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</si>
  <si>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</si>
  <si>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</si>
  <si>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</si>
  <si>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</si>
  <si>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</si>
  <si>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</si>
  <si>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</si>
  <si>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</si>
  <si>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</si>
  <si>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</si>
  <si>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</si>
  <si>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</si>
  <si>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</si>
  <si>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</si>
  <si>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</si>
  <si>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</si>
  <si>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</si>
  <si>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</si>
  <si>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</si>
  <si>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</si>
  <si>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</si>
  <si>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</si>
  <si>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</si>
  <si>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</si>
  <si>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</si>
  <si>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</si>
  <si>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</si>
  <si>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</si>
  <si>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</si>
  <si>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</si>
  <si>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</si>
  <si>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</si>
  <si>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</si>
  <si>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</si>
  <si>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</si>
  <si>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</si>
  <si>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</si>
  <si>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</si>
  <si>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</si>
  <si>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</si>
  <si>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</si>
  <si>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</si>
  <si>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</si>
  <si>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</si>
  <si>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</si>
  <si>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</si>
  <si>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</si>
  <si>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</si>
  <si>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</si>
  <si>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</si>
  <si>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</si>
  <si>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</si>
  <si>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</si>
  <si>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</si>
  <si>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</si>
  <si>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</si>
  <si>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</si>
  <si>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</si>
  <si>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</si>
  <si>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</si>
  <si>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</si>
  <si>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</si>
  <si>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</si>
  <si>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</si>
  <si>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</si>
  <si>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</si>
  <si>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</si>
  <si>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</si>
  <si>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</si>
  <si>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</si>
  <si>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</si>
  <si>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</si>
  <si>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</si>
  <si>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</si>
  <si>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</si>
  <si>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</si>
  <si>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</si>
  <si>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</si>
  <si>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</si>
  <si>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</si>
  <si>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</si>
  <si>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</si>
  <si>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</si>
  <si>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</si>
  <si>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</si>
  <si>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</si>
  <si>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</si>
  <si>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</si>
  <si>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</si>
  <si>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</si>
  <si>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</si>
  <si>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</si>
  <si>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</si>
  <si>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</si>
  <si>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</si>
  <si>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</si>
  <si>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</si>
  <si>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</si>
  <si>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</si>
  <si>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</si>
  <si>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</si>
  <si>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</si>
  <si>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</si>
  <si>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</si>
  <si>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</si>
  <si>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</si>
  <si>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</si>
  <si>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</si>
  <si>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</si>
  <si>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</si>
  <si>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</si>
  <si>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</si>
  <si>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</si>
  <si>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</si>
  <si>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</si>
  <si>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</si>
  <si>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</si>
  <si>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</si>
  <si>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</si>
  <si>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</si>
  <si>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</si>
  <si>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</si>
  <si>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</si>
  <si>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</si>
  <si>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</si>
  <si>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</si>
  <si>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</si>
  <si>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</si>
  <si>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</si>
  <si>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</si>
  <si>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</si>
  <si>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</si>
  <si>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</si>
  <si>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</si>
  <si>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</si>
  <si>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</si>
  <si>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</si>
  <si>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</si>
  <si>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</si>
  <si>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</si>
  <si>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</si>
  <si>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</si>
  <si>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</si>
  <si>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</si>
  <si>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</si>
  <si>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</si>
  <si>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</si>
  <si>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</si>
  <si>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</si>
  <si>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</si>
  <si>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</si>
  <si>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</si>
  <si>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</si>
  <si>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</si>
  <si>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</si>
  <si>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</si>
  <si>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</si>
  <si>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</si>
  <si>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</si>
  <si>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</si>
  <si>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</si>
  <si>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</si>
  <si>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</si>
  <si>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</si>
  <si>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</si>
  <si>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</si>
  <si>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</si>
  <si>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</si>
  <si>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</si>
  <si>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</si>
  <si>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</si>
  <si>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</si>
  <si>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</si>
  <si>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</si>
  <si>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</si>
  <si>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</si>
  <si>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</si>
  <si>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</si>
  <si>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</si>
  <si>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</si>
  <si>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</si>
  <si>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</si>
  <si>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</si>
  <si>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</si>
  <si>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</si>
  <si>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</si>
  <si>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</si>
  <si>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</si>
  <si>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</si>
  <si>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</si>
  <si>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</si>
  <si>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</si>
  <si>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</si>
  <si>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</si>
  <si>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</si>
  <si>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</si>
  <si>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</si>
  <si>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</si>
  <si>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</si>
  <si>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</si>
  <si>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</si>
  <si>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</si>
  <si>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</si>
  <si>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</si>
  <si>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</si>
  <si>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</si>
  <si>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</si>
  <si>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</si>
  <si>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</si>
  <si>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</si>
  <si>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</si>
  <si>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</si>
  <si>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</si>
  <si>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</si>
  <si>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</si>
  <si>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</si>
  <si>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</si>
  <si>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</si>
  <si>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</si>
  <si>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</si>
  <si>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</si>
  <si>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</si>
  <si>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</si>
  <si>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</si>
  <si>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</si>
  <si>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</si>
  <si>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</si>
  <si>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</si>
  <si>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</si>
  <si>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</si>
  <si>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</si>
  <si>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</si>
  <si>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</si>
  <si>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</si>
  <si>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</si>
  <si>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</si>
  <si>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</si>
  <si>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</si>
  <si>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</si>
  <si>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</si>
  <si>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</si>
  <si>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</si>
  <si>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</si>
  <si>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</si>
  <si>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</si>
  <si>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</si>
  <si>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</si>
  <si>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</si>
  <si>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</si>
  <si>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</si>
  <si>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</si>
  <si>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</si>
  <si>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</si>
  <si>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</si>
  <si>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</si>
  <si>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</si>
  <si>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</si>
  <si>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</si>
  <si>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</si>
  <si>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</si>
  <si>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</si>
  <si>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</si>
  <si>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</si>
  <si>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</si>
  <si>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</si>
  <si>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</si>
  <si>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</si>
  <si>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</si>
  <si>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</si>
  <si>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</si>
  <si>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</si>
  <si>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</si>
  <si>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</si>
  <si>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</si>
  <si>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</si>
  <si>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</si>
  <si>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</si>
  <si>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</si>
  <si>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</si>
  <si>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</si>
  <si>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</si>
  <si>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</si>
  <si>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</si>
  <si>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</si>
  <si>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</si>
  <si>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</si>
  <si>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</si>
  <si>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</si>
  <si>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</si>
  <si>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</si>
  <si>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</si>
  <si>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</si>
  <si>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</si>
  <si>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</si>
  <si>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</si>
  <si>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</si>
  <si>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</si>
  <si>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</si>
  <si>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</si>
  <si>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</si>
  <si>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</si>
  <si>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</si>
  <si>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</si>
  <si>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</si>
  <si>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</si>
  <si>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</si>
  <si>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</si>
  <si>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</si>
  <si>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</si>
  <si>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</si>
  <si>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</si>
  <si>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</si>
  <si>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</si>
  <si>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</si>
  <si>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</si>
  <si>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</si>
  <si>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</si>
  <si>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</si>
  <si>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</si>
  <si>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</si>
  <si>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</si>
  <si>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</si>
  <si>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</si>
  <si>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</si>
  <si>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</si>
  <si>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</si>
  <si>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</si>
  <si>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</si>
  <si>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</si>
  <si>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</si>
  <si>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</si>
  <si>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</si>
  <si>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</si>
  <si>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</si>
  <si>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</si>
  <si>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</si>
  <si>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</si>
  <si>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</si>
  <si>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</si>
  <si>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</si>
  <si>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</si>
  <si>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</si>
  <si>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</si>
  <si>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</si>
  <si>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</si>
  <si>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</si>
  <si>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</si>
  <si>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</si>
  <si>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</si>
  <si>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</si>
  <si>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</si>
  <si>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</si>
  <si>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</si>
  <si>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</si>
  <si>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</si>
  <si>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</si>
  <si>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</si>
  <si>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</si>
  <si>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</si>
  <si>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</si>
  <si>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</si>
  <si>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</si>
  <si>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</si>
  <si>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</si>
  <si>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</si>
  <si>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</si>
  <si>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</si>
  <si>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</si>
  <si>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</si>
  <si>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</si>
  <si>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</si>
  <si>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</si>
  <si>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</si>
  <si>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</si>
  <si>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</si>
  <si>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</si>
  <si>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</si>
  <si>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</si>
  <si>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</si>
  <si>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</si>
  <si>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</si>
  <si>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</si>
  <si>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</si>
  <si>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</si>
  <si>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</si>
  <si>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</si>
  <si>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</si>
  <si>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</si>
  <si>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</si>
  <si>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</si>
  <si>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</si>
  <si>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</si>
  <si>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</si>
  <si>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</si>
  <si>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</si>
  <si>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</si>
  <si>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</si>
  <si>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</si>
  <si>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</si>
  <si>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</si>
  <si>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</si>
  <si>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</si>
  <si>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</si>
  <si>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</si>
  <si>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</si>
  <si>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</si>
  <si>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</si>
  <si>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</si>
  <si>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</si>
  <si>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</si>
  <si>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</si>
  <si>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</si>
  <si>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</si>
  <si>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</si>
  <si>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</si>
  <si>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</si>
  <si>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</si>
  <si>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</si>
  <si>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</si>
  <si>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</si>
  <si>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</si>
  <si>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</si>
  <si>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</si>
  <si>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</si>
  <si>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</si>
  <si>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</si>
  <si>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</si>
  <si>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</si>
  <si>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</si>
  <si>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</si>
  <si>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</si>
  <si>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</si>
  <si>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</si>
  <si>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</si>
  <si>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</si>
  <si>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</si>
  <si>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</si>
  <si>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</si>
  <si>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</si>
  <si>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</si>
  <si>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</si>
  <si>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</si>
  <si>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</si>
  <si>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</si>
  <si>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</si>
  <si>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</si>
  <si>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</si>
  <si>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</si>
  <si>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</si>
  <si>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</si>
  <si>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</si>
  <si>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</si>
  <si>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</si>
  <si>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</si>
  <si>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</si>
  <si>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</si>
  <si>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</si>
  <si>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</si>
  <si>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</si>
  <si>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</si>
  <si>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</si>
  <si>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</si>
  <si>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</si>
  <si>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</si>
  <si>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</si>
  <si>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</si>
  <si>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</si>
  <si>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</si>
  <si>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</si>
  <si>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</si>
  <si>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</si>
  <si>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</si>
  <si>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</si>
  <si>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</si>
  <si>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</si>
  <si>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</si>
  <si>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</si>
  <si>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</si>
  <si>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</si>
  <si>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</si>
  <si>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</si>
  <si>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</si>
  <si>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</si>
  <si>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</si>
  <si>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</si>
  <si>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</si>
  <si>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</si>
  <si>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</si>
  <si>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</si>
  <si>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</si>
  <si>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</si>
  <si>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</si>
  <si>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</si>
  <si>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</si>
  <si>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</si>
  <si>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</si>
  <si>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</si>
  <si>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</si>
  <si>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</si>
  <si>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</si>
  <si>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</si>
  <si>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</si>
  <si>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</si>
  <si>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</si>
  <si>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</si>
  <si>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</si>
  <si>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</si>
  <si>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</si>
  <si>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</si>
  <si>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</si>
  <si>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</si>
  <si>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</si>
  <si>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</si>
  <si>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</si>
  <si>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</si>
  <si>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</si>
  <si>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</si>
  <si>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</si>
  <si>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</si>
  <si>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</si>
  <si>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</si>
  <si>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</si>
  <si>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</si>
  <si>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</si>
  <si>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</si>
  <si>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</si>
  <si>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</si>
  <si>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</si>
  <si>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</si>
  <si>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</si>
  <si>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</si>
  <si>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</si>
  <si>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</si>
  <si>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</si>
  <si>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</si>
  <si>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</si>
  <si>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</si>
  <si>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</si>
  <si>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</si>
  <si>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</si>
  <si>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</si>
  <si>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</si>
  <si>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</si>
  <si>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</si>
  <si>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</si>
  <si>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</si>
  <si>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</si>
  <si>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</si>
  <si>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</si>
  <si>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</si>
  <si>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</si>
  <si>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</si>
  <si>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</si>
  <si>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</si>
  <si>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</si>
  <si>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</si>
  <si>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</si>
  <si>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</si>
  <si>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</si>
  <si>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</si>
  <si>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</si>
  <si>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</si>
  <si>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</si>
  <si>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</si>
  <si>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</si>
  <si>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</si>
  <si>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</si>
  <si>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</si>
  <si>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</si>
  <si>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</si>
  <si>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</si>
  <si>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</si>
  <si>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</si>
  <si>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</si>
  <si>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</si>
  <si>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</si>
  <si>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</si>
  <si>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</si>
  <si>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</si>
  <si>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</si>
  <si>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</si>
  <si>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</si>
  <si>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</si>
  <si>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</si>
  <si>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</si>
  <si>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</si>
  <si>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</si>
  <si>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</si>
  <si>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</si>
  <si>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</si>
  <si>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</si>
  <si>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</si>
  <si>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</si>
  <si>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</si>
  <si>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</si>
  <si>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</si>
  <si>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</si>
  <si>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</si>
  <si>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</si>
  <si>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</si>
  <si>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</si>
  <si>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</si>
  <si>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</si>
  <si>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</si>
  <si>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</si>
  <si>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</si>
  <si>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</si>
  <si>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</si>
  <si>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</si>
  <si>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</si>
  <si>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</si>
  <si>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</si>
  <si>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</si>
  <si>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</si>
  <si>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</si>
  <si>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</si>
  <si>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</si>
  <si>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</si>
  <si>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</si>
  <si>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</si>
  <si>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</si>
  <si>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</si>
  <si>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</si>
  <si>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</si>
  <si>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</si>
  <si>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</si>
  <si>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</si>
  <si>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</si>
  <si>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</si>
  <si>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</si>
  <si>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</si>
  <si>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</si>
  <si>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</si>
  <si>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</si>
  <si>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</si>
  <si>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</si>
  <si>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</si>
  <si>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</si>
  <si>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</si>
  <si>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</si>
  <si>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</si>
  <si>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</si>
  <si>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</si>
  <si>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</si>
  <si>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</si>
  <si>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</si>
  <si>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</si>
  <si>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</si>
  <si>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</si>
  <si>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</si>
  <si>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</si>
  <si>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</si>
  <si>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</si>
  <si>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</si>
  <si>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</si>
  <si>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</si>
  <si>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</si>
  <si>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</si>
  <si>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</si>
  <si>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</si>
  <si>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</si>
  <si>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</si>
  <si>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</si>
  <si>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</si>
  <si>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</si>
  <si>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</si>
  <si>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</si>
  <si>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</si>
  <si>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</si>
  <si>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</si>
  <si>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</si>
  <si>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</si>
  <si>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</si>
  <si>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</si>
  <si>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</si>
  <si>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</si>
  <si>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</si>
  <si>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</si>
  <si>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</si>
  <si>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</si>
  <si>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</si>
  <si>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</si>
  <si>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</si>
  <si>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</si>
  <si>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</si>
  <si>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</si>
  <si>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</si>
  <si>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</si>
  <si>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</si>
  <si>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</si>
  <si>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</si>
  <si>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</si>
  <si>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</si>
  <si>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</si>
  <si>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</si>
  <si>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</si>
  <si>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</si>
  <si>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</si>
  <si>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</si>
  <si>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</si>
  <si>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</si>
  <si>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</si>
  <si>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</si>
  <si>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</si>
  <si>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</si>
  <si>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</si>
  <si>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</si>
  <si>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</si>
  <si>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</si>
  <si>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</si>
  <si>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</si>
  <si>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</si>
  <si>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</si>
  <si>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</si>
  <si>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</si>
  <si>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</si>
  <si>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</si>
  <si>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</si>
  <si>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</si>
  <si>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</si>
  <si>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</si>
  <si>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</si>
  <si>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</si>
  <si>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</si>
  <si>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</si>
  <si>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</si>
  <si>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</si>
  <si>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</si>
  <si>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</si>
  <si>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</si>
  <si>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</si>
  <si>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</si>
  <si>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</si>
  <si>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</si>
  <si>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</si>
  <si>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</si>
  <si>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</si>
  <si>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</si>
  <si>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</si>
  <si>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</si>
  <si>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</si>
  <si>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</si>
  <si>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</si>
  <si>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</si>
  <si>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</si>
  <si>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</si>
  <si>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</si>
  <si>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</si>
  <si>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</si>
  <si>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</si>
  <si>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</si>
  <si>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</si>
  <si>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</si>
  <si>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</si>
  <si>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</si>
  <si>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</si>
  <si>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</si>
  <si>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</si>
  <si>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</si>
  <si>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</si>
  <si>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</si>
  <si>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</si>
  <si>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</si>
  <si>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</si>
  <si>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</si>
  <si>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</si>
  <si>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</si>
  <si>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</si>
  <si>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</si>
  <si>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</si>
  <si>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</si>
  <si>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</si>
  <si>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</si>
  <si>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</si>
  <si>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</si>
  <si>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</si>
  <si>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</si>
  <si>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</si>
  <si>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</si>
  <si>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</si>
  <si>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</si>
  <si>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</si>
  <si>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</si>
  <si>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</si>
  <si>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</si>
  <si>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</si>
  <si>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</si>
  <si>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</si>
  <si>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</si>
  <si>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</si>
  <si>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</si>
  <si>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</si>
  <si>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</si>
  <si>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</si>
  <si>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</si>
  <si>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</si>
  <si>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</si>
  <si>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</si>
  <si>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</si>
  <si>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</si>
  <si>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</si>
  <si>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</si>
  <si>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</si>
  <si>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</si>
  <si>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</si>
  <si>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</si>
  <si>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</si>
  <si>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</si>
  <si>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</si>
  <si>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</si>
  <si>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</si>
  <si>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</si>
  <si>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</si>
  <si>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</si>
  <si>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</si>
  <si>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</si>
  <si>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</si>
  <si>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</si>
  <si>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</si>
  <si>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</si>
  <si>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</si>
  <si>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</si>
  <si>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</si>
  <si>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</si>
  <si>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</si>
  <si>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</si>
  <si>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</si>
  <si>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</si>
  <si>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</si>
  <si>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</si>
  <si>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</si>
  <si>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</si>
  <si>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</si>
  <si>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</si>
  <si>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</si>
  <si>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</si>
  <si>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</si>
  <si>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</si>
  <si>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</si>
  <si>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</si>
  <si>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</si>
  <si>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</si>
  <si>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</si>
  <si>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</si>
  <si>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</si>
  <si>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</si>
  <si>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</si>
  <si>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</si>
  <si>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</si>
  <si>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</si>
  <si>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</si>
  <si>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</si>
  <si>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</si>
  <si>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</si>
  <si>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</si>
  <si>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</si>
  <si>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</si>
  <si>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</si>
  <si>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</si>
  <si>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</si>
  <si>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</si>
  <si>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</si>
  <si>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</si>
  <si>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</si>
  <si>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</si>
  <si>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</si>
  <si>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</si>
  <si>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</si>
  <si>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</si>
  <si>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</si>
  <si>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</si>
  <si>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</si>
  <si>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</si>
  <si>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</si>
  <si>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</si>
  <si>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</si>
  <si>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</si>
  <si>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</si>
  <si>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</si>
  <si>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</si>
  <si>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</si>
  <si>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</si>
  <si>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</si>
  <si>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</si>
  <si>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</si>
  <si>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</si>
  <si>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</si>
  <si>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</si>
  <si>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</si>
  <si>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</si>
  <si>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</si>
  <si>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</si>
  <si>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</si>
  <si>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</si>
  <si>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</si>
  <si>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</si>
  <si>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</si>
  <si>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</si>
  <si>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</si>
  <si>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</si>
  <si>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</si>
  <si>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</si>
  <si>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</si>
  <si>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</si>
  <si>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</si>
  <si>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</si>
  <si>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</si>
  <si>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</si>
  <si>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</si>
  <si>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</si>
  <si>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</si>
  <si>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</si>
  <si>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</si>
  <si>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</si>
  <si>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</si>
  <si>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</si>
  <si>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</si>
  <si>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</si>
  <si>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</si>
  <si>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</si>
  <si>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</si>
  <si>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</si>
  <si>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</si>
  <si>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</si>
  <si>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</si>
  <si>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</si>
  <si>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</si>
  <si>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</si>
  <si>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</si>
  <si>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</si>
  <si>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</si>
  <si>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</si>
  <si>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</si>
  <si>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</si>
  <si>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</si>
  <si>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</si>
  <si>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</si>
  <si>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</si>
  <si>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</si>
  <si>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</si>
  <si>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</si>
  <si>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</si>
  <si>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</si>
  <si>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</si>
  <si>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</si>
  <si>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</si>
  <si>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</si>
  <si>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</si>
  <si>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</si>
  <si>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</si>
  <si>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</si>
  <si>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</si>
  <si>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</si>
  <si>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</si>
  <si>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</si>
  <si>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</si>
  <si>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</si>
  <si>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</si>
  <si>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</si>
  <si>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</si>
  <si>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</si>
  <si>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</si>
  <si>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</si>
  <si>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</si>
  <si>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</si>
  <si>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</si>
  <si>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</si>
  <si>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</si>
  <si>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</si>
  <si>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</si>
  <si>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</si>
  <si>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</si>
  <si>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</si>
  <si>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</si>
  <si>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</si>
  <si>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</si>
  <si>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</si>
  <si>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</si>
  <si>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</si>
  <si>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</si>
  <si>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</si>
  <si>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</si>
  <si>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</si>
  <si>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</si>
  <si>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</si>
  <si>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</si>
  <si>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</si>
  <si>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</si>
  <si>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</si>
  <si>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</si>
  <si>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</si>
  <si>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</si>
  <si>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</si>
  <si>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</si>
  <si>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</si>
  <si>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</si>
  <si>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</si>
  <si>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</si>
  <si>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</si>
  <si>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</si>
  <si>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</si>
  <si>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</si>
  <si>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</si>
  <si>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</si>
  <si>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</si>
  <si>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</si>
  <si>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</si>
  <si>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</si>
  <si>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</si>
  <si>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</si>
  <si>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</si>
  <si>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</si>
  <si>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</si>
  <si>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</si>
  <si>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</si>
  <si>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</si>
  <si>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</si>
  <si>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</si>
  <si>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</si>
  <si>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</si>
  <si>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</si>
  <si>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</si>
  <si>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</si>
  <si>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</si>
  <si>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</si>
  <si>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</si>
  <si>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</si>
  <si>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</si>
  <si>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</si>
  <si>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</si>
  <si>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</si>
  <si>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</si>
  <si>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</si>
  <si>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</si>
  <si>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</si>
  <si>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</si>
  <si>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</si>
  <si>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</si>
  <si>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</si>
  <si>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</si>
  <si>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</si>
  <si>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</si>
  <si>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</si>
  <si>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</si>
  <si>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</si>
  <si>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</si>
  <si>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</si>
  <si>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</si>
  <si>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</si>
  <si>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</si>
  <si>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</si>
  <si>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</si>
  <si>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</si>
  <si>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</si>
  <si>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</si>
  <si>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</si>
  <si>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</si>
  <si>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</si>
  <si>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</si>
  <si>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</si>
  <si>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</si>
  <si>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</si>
  <si>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</si>
  <si>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</si>
  <si>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</si>
  <si>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</si>
  <si>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</si>
  <si>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</si>
  <si>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</si>
  <si>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</si>
  <si>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</si>
  <si>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</si>
  <si>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</si>
  <si>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</si>
  <si>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</si>
  <si>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</si>
  <si>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</si>
  <si>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</si>
  <si>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</si>
  <si>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</si>
  <si>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</si>
  <si>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</si>
  <si>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</si>
  <si>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</si>
  <si>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</si>
  <si>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</si>
  <si>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</si>
  <si>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</si>
  <si>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</si>
  <si>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</si>
  <si>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</si>
  <si>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</si>
  <si>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</si>
  <si>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</si>
  <si>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</si>
  <si>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</si>
  <si>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</si>
  <si>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</si>
  <si>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</si>
  <si>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</si>
  <si>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</si>
  <si>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</si>
  <si>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</si>
  <si>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</si>
  <si>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</si>
  <si>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</si>
  <si>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</si>
  <si>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</si>
  <si>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</si>
  <si>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</si>
  <si>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</si>
  <si>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</si>
  <si>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</si>
  <si>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</si>
  <si>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</si>
  <si>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</si>
  <si>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</si>
  <si>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</si>
  <si>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</si>
  <si>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</si>
  <si>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</si>
  <si>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</si>
  <si>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</si>
  <si>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</si>
  <si>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</si>
  <si>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</si>
  <si>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</si>
  <si>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</si>
  <si>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</si>
  <si>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</si>
  <si>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</si>
  <si>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</si>
  <si>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</si>
  <si>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</si>
  <si>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</si>
  <si>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</si>
  <si>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</si>
  <si>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</si>
  <si>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</si>
  <si>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</si>
  <si>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</si>
  <si>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</si>
  <si>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</si>
  <si>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</si>
  <si>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</si>
  <si>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</si>
  <si>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</si>
  <si>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</si>
  <si>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</si>
  <si>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</si>
  <si>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</si>
  <si>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</si>
  <si>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</si>
  <si>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</si>
  <si>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</si>
  <si>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</si>
  <si>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</si>
  <si>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</si>
  <si>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</si>
  <si>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</si>
  <si>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</si>
  <si>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</si>
  <si>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</si>
  <si>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</si>
  <si>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</si>
  <si>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</si>
  <si>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</si>
  <si>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</si>
  <si>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</si>
  <si>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</si>
  <si>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</si>
  <si>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</si>
  <si>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</si>
  <si>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</si>
  <si>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</si>
  <si>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</si>
  <si>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</si>
  <si>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</si>
  <si>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</si>
  <si>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</si>
  <si>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</si>
  <si>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</si>
  <si>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</si>
  <si>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</si>
  <si>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</si>
  <si>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</si>
  <si>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</si>
  <si>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</si>
  <si>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</si>
  <si>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</si>
  <si>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</si>
  <si>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</si>
  <si>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</si>
  <si>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</si>
  <si>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</si>
  <si>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</si>
  <si>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</si>
  <si>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</si>
  <si>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</si>
  <si>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</si>
  <si>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</si>
  <si>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</si>
  <si>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</si>
  <si>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</si>
  <si>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</si>
  <si>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</si>
  <si>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</si>
  <si>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</si>
  <si>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</si>
  <si>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</si>
  <si>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</si>
  <si>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</si>
  <si>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</si>
  <si>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</si>
  <si>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</si>
  <si>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</si>
  <si>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</si>
  <si>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</si>
  <si>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</si>
  <si>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</si>
  <si>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</si>
  <si>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</si>
  <si>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</si>
  <si>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</si>
  <si>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</si>
  <si>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</si>
  <si>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</si>
  <si>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</si>
  <si>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</si>
  <si>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</si>
  <si>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</si>
  <si>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</si>
  <si>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</si>
  <si>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</si>
  <si>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</si>
  <si>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</si>
  <si>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</si>
  <si>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</si>
  <si>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</si>
  <si>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</si>
  <si>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</si>
  <si>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</si>
  <si>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</si>
  <si>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</si>
  <si>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</si>
  <si>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</si>
  <si>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</si>
  <si>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</si>
  <si>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</si>
  <si>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</si>
  <si>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</si>
  <si>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</si>
  <si>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</si>
  <si>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</si>
  <si>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</si>
  <si>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</si>
  <si>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</si>
  <si>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</si>
  <si>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</si>
  <si>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</si>
  <si>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</si>
  <si>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</si>
  <si>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</si>
  <si>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</si>
  <si>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</si>
  <si>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</si>
  <si>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</si>
  <si>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</si>
  <si>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</si>
  <si>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</si>
  <si>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</si>
  <si>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</si>
  <si>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</si>
  <si>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</si>
  <si>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</si>
  <si>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</si>
  <si>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</si>
  <si>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</si>
  <si>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</si>
  <si>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</si>
  <si>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</si>
  <si>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</si>
  <si>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</si>
  <si>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</si>
  <si>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</si>
  <si>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</si>
  <si>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</si>
  <si>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</si>
  <si>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</si>
  <si>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</si>
  <si>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</si>
  <si>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</si>
  <si>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</si>
  <si>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</si>
  <si>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</si>
  <si>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</si>
  <si>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</si>
  <si>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</si>
  <si>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</si>
  <si>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</si>
  <si>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</si>
  <si>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</si>
  <si>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</si>
  <si>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</si>
  <si>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</si>
  <si>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</si>
  <si>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</si>
  <si>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</si>
  <si>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</si>
  <si>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</si>
  <si>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</si>
  <si>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</si>
  <si>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</si>
  <si>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</si>
  <si>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</si>
  <si>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</si>
  <si>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</si>
  <si>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</si>
  <si>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</si>
  <si>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</si>
  <si>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</si>
  <si>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</si>
  <si>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</si>
  <si>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</si>
  <si>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</si>
  <si>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</si>
  <si>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</si>
  <si>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</si>
  <si>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</si>
  <si>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</si>
  <si>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</si>
  <si>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</si>
  <si>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</si>
  <si>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</si>
  <si>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</si>
  <si>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</si>
  <si>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</si>
  <si>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</si>
  <si>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</si>
  <si>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</si>
  <si>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</si>
  <si>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</si>
  <si>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</si>
  <si>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</si>
  <si>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</si>
  <si>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</si>
  <si>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</si>
  <si>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</si>
  <si>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</si>
  <si>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</si>
  <si>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</si>
  <si>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</si>
  <si>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</si>
  <si>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</si>
  <si>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</si>
  <si>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</si>
  <si>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</si>
  <si>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</si>
  <si>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</si>
  <si>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</si>
  <si>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</si>
  <si>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</si>
  <si>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</si>
  <si>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</si>
  <si>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</si>
  <si>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</si>
  <si>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</si>
  <si>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</si>
  <si>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</si>
  <si>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</si>
  <si>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</si>
  <si>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</si>
  <si>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</si>
  <si>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</si>
  <si>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</si>
  <si>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</si>
  <si>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</si>
  <si>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</si>
  <si>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</si>
  <si>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</si>
  <si>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</si>
  <si>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</si>
  <si>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</si>
  <si>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</si>
  <si>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</si>
  <si>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</si>
  <si>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</si>
  <si>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</si>
  <si>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</si>
  <si>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</si>
  <si>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</si>
  <si>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</si>
  <si>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</si>
  <si>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</si>
  <si>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</si>
  <si>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</si>
  <si>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</si>
  <si>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</si>
  <si>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</si>
  <si>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</si>
  <si>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</si>
  <si>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</si>
  <si>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</si>
  <si>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</si>
  <si>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</si>
  <si>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</si>
  <si>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</si>
  <si>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</si>
  <si>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</si>
  <si>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</si>
  <si>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</si>
  <si>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</si>
  <si>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</si>
  <si>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</si>
  <si>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</si>
  <si>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</si>
  <si>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</si>
  <si>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</si>
  <si>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</si>
  <si>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</si>
  <si>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</si>
  <si>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</si>
  <si>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</si>
  <si>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</si>
  <si>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</si>
  <si>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</si>
  <si>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</si>
  <si>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</si>
  <si>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</si>
  <si>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</si>
  <si>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</si>
  <si>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</si>
  <si>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</si>
  <si>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</si>
  <si>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</si>
  <si>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</si>
  <si>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</si>
  <si>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</si>
  <si>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</si>
  <si>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</si>
  <si>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</si>
  <si>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</si>
  <si>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</si>
  <si>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</si>
  <si>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</si>
  <si>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</si>
  <si>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</si>
  <si>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</si>
  <si>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</si>
  <si>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</si>
  <si>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</si>
  <si>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</si>
  <si>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</si>
  <si>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</si>
  <si>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</si>
  <si>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</si>
  <si>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</si>
  <si>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</si>
  <si>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</si>
  <si>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</si>
  <si>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</si>
  <si>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</si>
  <si>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</si>
  <si>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</si>
  <si>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</si>
  <si>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</si>
  <si>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</si>
  <si>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</si>
  <si>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</si>
  <si>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</si>
  <si>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</si>
  <si>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</si>
  <si>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</si>
  <si>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</si>
  <si>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</si>
  <si>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</si>
  <si>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</si>
  <si>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</si>
  <si>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</si>
  <si>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</si>
  <si>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</si>
  <si>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</si>
  <si>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</si>
  <si>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</si>
  <si>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</si>
  <si>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</si>
  <si>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</si>
  <si>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</si>
  <si>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</si>
  <si>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</si>
  <si>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</si>
  <si>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</si>
  <si>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</si>
  <si>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</si>
  <si>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</si>
  <si>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</si>
  <si>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</si>
  <si>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</si>
  <si>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</si>
  <si>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</si>
  <si>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</si>
  <si>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</si>
  <si>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</si>
  <si>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</si>
  <si>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</si>
  <si>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</si>
  <si>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</si>
  <si>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</si>
  <si>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</si>
  <si>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</si>
  <si>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</si>
  <si>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</si>
  <si>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</si>
  <si>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</si>
  <si>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</si>
  <si>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</si>
  <si>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</si>
  <si>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</si>
  <si>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</si>
  <si>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</si>
  <si>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</si>
  <si>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</si>
  <si>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</si>
  <si>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</si>
  <si>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</si>
  <si>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</si>
  <si>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</si>
  <si>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</si>
  <si>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</si>
  <si>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</si>
  <si>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</si>
  <si>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</si>
  <si>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</si>
  <si>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</si>
  <si>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</si>
  <si>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</si>
  <si>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</si>
  <si>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</si>
  <si>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</si>
  <si>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</si>
  <si>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</si>
  <si>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</si>
  <si>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</si>
  <si>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</si>
  <si>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</si>
  <si>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</si>
  <si>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</si>
  <si>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</si>
  <si>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</si>
  <si>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</si>
  <si>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</si>
  <si>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</si>
  <si>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</si>
  <si>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</si>
  <si>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</si>
  <si>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</si>
  <si>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</si>
  <si>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</si>
  <si>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</si>
  <si>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</si>
  <si>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</si>
  <si>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</si>
  <si>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</si>
  <si>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</si>
  <si>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</si>
  <si>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</si>
  <si>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</si>
  <si>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</si>
  <si>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</si>
  <si>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</si>
  <si>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</si>
  <si>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</si>
  <si>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</si>
  <si>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</si>
  <si>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</si>
  <si>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</si>
  <si>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</si>
  <si>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</si>
  <si>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</si>
  <si>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</si>
  <si>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</si>
  <si>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</si>
  <si>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</si>
  <si>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</si>
  <si>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</si>
  <si>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</si>
  <si>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</si>
  <si>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</si>
  <si>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</si>
  <si>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</si>
  <si>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</si>
  <si>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</si>
  <si>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</si>
  <si>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</si>
  <si>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</si>
  <si>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</si>
  <si>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</si>
  <si>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</si>
  <si>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</si>
  <si>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</si>
  <si>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</si>
  <si>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</si>
  <si>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</si>
  <si>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</si>
  <si>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</si>
  <si>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</si>
  <si>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</si>
  <si>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</si>
  <si>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</si>
  <si>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</si>
  <si>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</si>
  <si>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</si>
  <si>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</si>
  <si>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</si>
  <si>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</si>
  <si>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</si>
  <si>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</si>
  <si>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</si>
  <si>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</si>
  <si>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</si>
  <si>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</si>
  <si>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</si>
  <si>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</si>
  <si>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</si>
  <si>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</si>
  <si>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</si>
  <si>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</si>
  <si>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</si>
  <si>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</si>
  <si>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</si>
  <si>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</si>
  <si>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</si>
  <si>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</si>
  <si>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</si>
  <si>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</si>
  <si>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</si>
  <si>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</si>
  <si>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</si>
  <si>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</si>
  <si>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</si>
  <si>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</si>
  <si>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</si>
  <si>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</si>
  <si>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</si>
  <si>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</si>
  <si>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</si>
  <si>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</si>
  <si>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</si>
  <si>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</si>
  <si>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</si>
  <si>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</si>
  <si>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</si>
  <si>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</si>
  <si>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</si>
  <si>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</si>
  <si>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</si>
  <si>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</si>
  <si>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</si>
  <si>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</si>
  <si>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</si>
  <si>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</si>
  <si>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</si>
  <si>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</si>
  <si>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</si>
  <si>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</si>
  <si>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</si>
  <si>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</si>
  <si>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</si>
  <si>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</si>
  <si>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</si>
  <si>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</si>
  <si>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</si>
  <si>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</si>
  <si>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</si>
  <si>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</si>
  <si>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</si>
  <si>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</si>
  <si>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</si>
  <si>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</si>
  <si>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</si>
  <si>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</si>
  <si>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</si>
  <si>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</si>
  <si>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</si>
  <si>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</si>
  <si>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</si>
  <si>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</si>
  <si>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</si>
  <si>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</si>
  <si>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</si>
  <si>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</si>
  <si>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</si>
  <si>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</si>
  <si>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</si>
  <si>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</si>
  <si>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</si>
  <si>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</si>
  <si>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</si>
  <si>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</si>
  <si>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</si>
  <si>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</si>
  <si>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</si>
  <si>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</si>
  <si>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</si>
  <si>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</si>
  <si>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</si>
  <si>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</si>
  <si>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</si>
  <si>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</si>
  <si>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</si>
  <si>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</si>
  <si>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</si>
  <si>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</si>
  <si>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</si>
  <si>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</si>
  <si>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</si>
  <si>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</si>
  <si>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</si>
  <si>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</si>
  <si>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</si>
  <si>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</si>
  <si>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</si>
  <si>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</si>
  <si>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</si>
  <si>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</si>
  <si>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</si>
  <si>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</si>
  <si>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</si>
  <si>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</si>
  <si>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</si>
  <si>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</si>
  <si>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</si>
  <si>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</si>
  <si>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</si>
  <si>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</si>
  <si>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</si>
  <si>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</si>
  <si>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</si>
  <si>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</si>
  <si>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</si>
  <si>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</si>
  <si>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</si>
  <si>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</si>
  <si>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</si>
  <si>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</si>
  <si>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</si>
  <si>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</si>
  <si>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</si>
  <si>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</si>
  <si>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</si>
  <si>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</si>
  <si>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</si>
  <si>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</si>
  <si>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</si>
  <si>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</si>
  <si>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</si>
  <si>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</si>
  <si>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</si>
  <si>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</si>
  <si>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</si>
  <si>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</si>
  <si>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</si>
  <si>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</si>
  <si>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</si>
  <si>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</si>
  <si>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</si>
  <si>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</si>
  <si>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</si>
  <si>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</si>
  <si>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</si>
  <si>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</si>
  <si>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</si>
  <si>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</si>
  <si>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</si>
  <si>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</si>
  <si>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</si>
  <si>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</si>
  <si>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</si>
  <si>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</si>
  <si>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</si>
  <si>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</si>
  <si>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</si>
  <si>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</si>
  <si>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</si>
  <si>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</si>
  <si>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</si>
  <si>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</si>
  <si>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</si>
  <si>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</si>
  <si>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</si>
  <si>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</si>
  <si>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</si>
  <si>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</si>
  <si>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</si>
  <si>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</si>
  <si>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</si>
  <si>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</si>
  <si>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</si>
  <si>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</si>
  <si>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</si>
  <si>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</si>
  <si>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</si>
  <si>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</si>
  <si>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</si>
  <si>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</si>
  <si>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</si>
  <si>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</si>
  <si>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</si>
  <si>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</si>
  <si>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</si>
  <si>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</si>
  <si>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</si>
  <si>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</si>
  <si>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</si>
  <si>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</si>
  <si>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</si>
  <si>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</si>
  <si>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</si>
  <si>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</si>
  <si>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</si>
  <si>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</si>
  <si>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</si>
  <si>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</si>
  <si>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</si>
  <si>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</si>
  <si>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</si>
  <si>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</si>
  <si>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</si>
  <si>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</si>
  <si>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</si>
  <si>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</si>
  <si>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</si>
  <si>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</si>
  <si>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</si>
  <si>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</si>
  <si>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</si>
  <si>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</si>
  <si>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</si>
  <si>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</si>
  <si>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</si>
  <si>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</si>
  <si>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</si>
  <si>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</si>
  <si>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</si>
  <si>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</si>
  <si>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</si>
  <si>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</si>
  <si>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</si>
  <si>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</si>
  <si>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</si>
  <si>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</si>
  <si>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</si>
  <si>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</si>
  <si>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</si>
  <si>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</si>
  <si>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</si>
  <si>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</si>
  <si>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</si>
  <si>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</si>
  <si>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</si>
  <si>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</si>
  <si>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</si>
  <si>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</si>
  <si>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</si>
  <si>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</si>
  <si>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</si>
  <si>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</si>
  <si>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</si>
  <si>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</si>
  <si>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</si>
  <si>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</si>
  <si>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</si>
  <si>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</si>
  <si>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</si>
  <si>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</si>
  <si>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</si>
  <si>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</si>
  <si>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</si>
  <si>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</si>
  <si>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</si>
  <si>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</si>
  <si>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</si>
  <si>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</si>
  <si>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</si>
  <si>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</si>
  <si>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</si>
  <si>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</si>
  <si>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</si>
  <si>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</si>
  <si>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</si>
  <si>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</si>
  <si>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</si>
  <si>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</si>
  <si>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</si>
  <si>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</si>
  <si>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</si>
  <si>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</si>
  <si>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</si>
  <si>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</si>
  <si>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</si>
  <si>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</si>
  <si>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</si>
  <si>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</si>
  <si>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</si>
  <si>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</si>
  <si>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</si>
  <si>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</si>
  <si>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</si>
  <si>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</si>
  <si>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</si>
  <si>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</si>
  <si>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</si>
  <si>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</si>
  <si>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</si>
  <si>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</si>
  <si>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</si>
  <si>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</si>
  <si>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</si>
  <si>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</si>
  <si>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</si>
  <si>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</si>
  <si>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</si>
  <si>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</si>
  <si>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</si>
  <si>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</si>
  <si>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</si>
  <si>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</si>
  <si>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</si>
  <si>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</si>
  <si>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</si>
  <si>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</si>
  <si>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</si>
  <si>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</si>
  <si>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</si>
  <si>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</si>
  <si>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</si>
  <si>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</si>
  <si>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</si>
  <si>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</si>
  <si>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</si>
  <si>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</si>
  <si>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</si>
  <si>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</si>
  <si>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</si>
  <si>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</si>
  <si>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</si>
  <si>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</si>
  <si>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</si>
  <si>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</si>
  <si>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</si>
  <si>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</si>
  <si>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</si>
  <si>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</si>
  <si>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</si>
  <si>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</si>
  <si>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</si>
  <si>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</si>
  <si>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</si>
  <si>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</si>
  <si>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</si>
  <si>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</si>
  <si>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</si>
  <si>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</si>
  <si>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</si>
  <si>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</si>
  <si>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</si>
  <si>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</si>
  <si>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</si>
  <si>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</si>
  <si>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</si>
  <si>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</si>
  <si>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</si>
  <si>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</si>
  <si>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</si>
  <si>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</si>
  <si>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</si>
  <si>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</si>
  <si>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</si>
  <si>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</si>
  <si>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</si>
  <si>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</si>
  <si>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</si>
  <si>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</si>
  <si>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</si>
  <si>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</si>
  <si>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</si>
  <si>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</si>
  <si>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</si>
  <si>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</si>
  <si>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</si>
  <si>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</si>
  <si>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</si>
  <si>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</si>
  <si>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</si>
  <si>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</si>
  <si>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</si>
  <si>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</si>
  <si>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</si>
  <si>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</si>
  <si>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</si>
  <si>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</si>
  <si>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</si>
  <si>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</si>
  <si>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</si>
  <si>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</si>
  <si>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</si>
  <si>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</si>
  <si>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</si>
  <si>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</si>
  <si>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</si>
  <si>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</si>
  <si>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</si>
  <si>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</si>
  <si>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</si>
  <si>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</si>
  <si>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</si>
  <si>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</si>
  <si>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</si>
  <si>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</si>
  <si>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</si>
  <si>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</si>
  <si>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</si>
  <si>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</si>
  <si>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</si>
  <si>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</si>
  <si>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</si>
  <si>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</si>
  <si>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</si>
  <si>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</si>
  <si>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</si>
  <si>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</si>
  <si>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</si>
  <si>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</si>
  <si>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</si>
  <si>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</si>
  <si>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</si>
  <si>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</si>
  <si>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</si>
  <si>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</si>
  <si>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</si>
  <si>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</si>
  <si>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</si>
  <si>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</si>
  <si>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</si>
  <si>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</si>
  <si>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</si>
  <si>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</si>
  <si>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</si>
  <si>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</si>
  <si>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</si>
  <si>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</si>
  <si>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</si>
  <si>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</si>
  <si>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</si>
  <si>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</si>
  <si>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</si>
  <si>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</si>
  <si>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</si>
  <si>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</si>
  <si>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</si>
  <si>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</si>
  <si>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</si>
  <si>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</si>
  <si>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</si>
  <si>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</si>
  <si>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</si>
  <si>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</si>
  <si>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</si>
  <si>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</si>
  <si>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</si>
  <si>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</si>
  <si>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</si>
  <si>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</si>
  <si>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</si>
  <si>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</si>
  <si>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</si>
  <si>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</si>
  <si>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</si>
  <si>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</si>
  <si>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</si>
  <si>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</si>
  <si>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</si>
  <si>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</si>
  <si>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</si>
  <si>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</si>
  <si>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</si>
  <si>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</si>
  <si>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</si>
  <si>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</si>
  <si>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</si>
  <si>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</si>
  <si>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</si>
  <si>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</si>
  <si>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</si>
  <si>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</si>
  <si>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</si>
  <si>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</si>
  <si>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</si>
  <si>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</si>
  <si>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</si>
  <si>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</si>
  <si>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</si>
  <si>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</si>
  <si>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</si>
  <si>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</si>
  <si>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</si>
  <si>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</si>
  <si>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</si>
  <si>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</si>
  <si>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</si>
  <si>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</si>
  <si>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</si>
  <si>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</si>
  <si>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</si>
  <si>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</si>
  <si>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</si>
  <si>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</si>
  <si>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</si>
  <si>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</si>
  <si>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</si>
  <si>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</si>
  <si>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</si>
  <si>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</si>
  <si>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</si>
  <si>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</si>
  <si>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</si>
  <si>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</si>
  <si>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</si>
  <si>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</si>
  <si>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</si>
  <si>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</si>
  <si>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</si>
  <si>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</si>
  <si>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</si>
  <si>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</si>
  <si>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</si>
  <si>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</si>
  <si>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</si>
  <si>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</si>
  <si>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</si>
  <si>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</si>
  <si>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</si>
  <si>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</si>
  <si>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</si>
  <si>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</si>
  <si>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</si>
  <si>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</si>
  <si>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</si>
  <si>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</si>
  <si>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</si>
  <si>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</si>
  <si>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</si>
  <si>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</si>
  <si>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</si>
  <si>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</si>
  <si>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</si>
  <si>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</si>
  <si>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</si>
  <si>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</si>
  <si>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</si>
  <si>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</si>
  <si>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</si>
  <si>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</si>
  <si>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</si>
  <si>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</si>
  <si>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</si>
  <si>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</si>
  <si>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</si>
  <si>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</si>
  <si>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</si>
  <si>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</si>
  <si>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</si>
  <si>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</si>
  <si>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</si>
  <si>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</si>
  <si>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</si>
  <si>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</si>
  <si>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</si>
  <si>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</si>
  <si>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</si>
  <si>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</si>
  <si>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</si>
  <si>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</si>
  <si>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</si>
  <si>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</si>
  <si>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</si>
  <si>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</si>
  <si>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</si>
  <si>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</si>
  <si>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</si>
  <si>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</si>
  <si>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</si>
  <si>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</si>
  <si>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</si>
  <si>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</si>
  <si>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</si>
  <si>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</si>
  <si>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</si>
  <si>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</si>
  <si>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</si>
  <si>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</si>
  <si>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</si>
  <si>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</si>
  <si>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</si>
  <si>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</si>
  <si>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</si>
  <si>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</si>
  <si>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</si>
  <si>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</si>
  <si>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</si>
  <si>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</si>
  <si>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</si>
  <si>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</si>
  <si>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</si>
  <si>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</si>
  <si>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</si>
  <si>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</si>
  <si>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</si>
  <si>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</si>
  <si>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</si>
  <si>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</si>
  <si>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</si>
  <si>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</si>
  <si>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</si>
  <si>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</si>
  <si>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</si>
  <si>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</si>
  <si>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</si>
  <si>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</si>
  <si>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</si>
  <si>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</si>
  <si>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</si>
  <si>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</si>
  <si>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</si>
  <si>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</si>
  <si>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</si>
  <si>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</si>
  <si>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</si>
  <si>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</si>
  <si>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</si>
  <si>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</si>
  <si>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</si>
  <si>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</si>
  <si>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</si>
  <si>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</si>
  <si>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</si>
  <si>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</si>
  <si>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</si>
  <si>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</si>
  <si>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</si>
  <si>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</si>
  <si>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</si>
  <si>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</si>
  <si>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</si>
  <si>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</si>
  <si>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</si>
  <si>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</si>
  <si>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</si>
  <si>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</si>
  <si>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</si>
  <si>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</si>
  <si>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</si>
  <si>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</si>
  <si>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</si>
  <si>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</si>
  <si>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</si>
  <si>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</si>
  <si>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</si>
  <si>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</si>
  <si>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</si>
  <si>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</si>
  <si>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</si>
  <si>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</si>
  <si>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</si>
  <si>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</si>
  <si>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</si>
  <si>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</si>
  <si>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</si>
  <si>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</si>
  <si>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</si>
  <si>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</si>
  <si>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</si>
  <si>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</si>
  <si>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</si>
  <si>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</si>
  <si>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</si>
  <si>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</si>
  <si>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</si>
  <si>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</si>
  <si>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</si>
  <si>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</si>
  <si>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</si>
  <si>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</si>
  <si>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</si>
  <si>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</si>
  <si>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</si>
  <si>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</si>
  <si>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</si>
  <si>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</si>
  <si>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</si>
  <si>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</si>
  <si>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</si>
  <si>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</si>
  <si>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</si>
  <si>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</si>
  <si>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</si>
  <si>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</si>
  <si>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</si>
  <si>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</si>
  <si>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</si>
  <si>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</si>
  <si>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</si>
  <si>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</si>
  <si>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</si>
  <si>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</si>
  <si>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</si>
  <si>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</si>
  <si>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</si>
  <si>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</si>
  <si>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</si>
  <si>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</si>
  <si>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</si>
  <si>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</si>
  <si>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</si>
  <si>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</si>
  <si>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</si>
  <si>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</si>
  <si>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</si>
  <si>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</si>
  <si>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</si>
  <si>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</si>
  <si>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</si>
  <si>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</si>
  <si>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</si>
  <si>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</si>
  <si>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</si>
  <si>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</si>
  <si>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</si>
  <si>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</si>
  <si>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</si>
  <si>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</si>
  <si>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</si>
  <si>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</si>
  <si>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</si>
  <si>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</si>
  <si>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</si>
  <si>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</si>
  <si>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</si>
  <si>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</si>
  <si>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</si>
  <si>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</si>
  <si>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</si>
  <si>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</si>
  <si>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</si>
  <si>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</si>
  <si>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</si>
  <si>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</si>
  <si>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</si>
  <si>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</si>
  <si>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</si>
  <si>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</si>
  <si>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</si>
  <si>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</si>
  <si>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</si>
  <si>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</si>
  <si>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</si>
  <si>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</si>
  <si>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</si>
  <si>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</si>
  <si>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</si>
  <si>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</si>
  <si>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</si>
  <si>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</si>
  <si>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</si>
  <si>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</si>
  <si>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</si>
  <si>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</si>
  <si>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</si>
  <si>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</si>
  <si>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</si>
  <si>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</si>
  <si>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</si>
  <si>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</si>
  <si>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</si>
  <si>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</si>
  <si>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</si>
  <si>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</si>
  <si>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</si>
  <si>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</si>
  <si>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</si>
  <si>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</si>
  <si>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</si>
  <si>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</si>
  <si>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</si>
  <si>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</si>
  <si>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</si>
  <si>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</si>
  <si>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</si>
  <si>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</si>
  <si>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</si>
  <si>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</si>
  <si>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</si>
  <si>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</si>
  <si>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</si>
  <si>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</si>
  <si>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</si>
  <si>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</si>
  <si>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</si>
  <si>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</si>
  <si>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</si>
  <si>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</si>
  <si>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</si>
  <si>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</si>
  <si>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</si>
  <si>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</si>
  <si>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</si>
  <si>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</si>
  <si>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</si>
  <si>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</si>
  <si>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</si>
  <si>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</si>
  <si>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</si>
  <si>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</si>
  <si>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</si>
  <si>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</si>
  <si>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</si>
  <si>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</si>
  <si>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</si>
  <si>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</si>
  <si>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</si>
  <si>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</si>
  <si>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</si>
  <si>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</si>
  <si>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</si>
  <si>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</si>
  <si>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</si>
  <si>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</si>
  <si>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</si>
  <si>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</si>
  <si>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</si>
  <si>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</si>
  <si>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</si>
  <si>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</si>
  <si>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</si>
  <si>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</si>
  <si>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</si>
  <si>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</si>
  <si>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</si>
  <si>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</si>
  <si>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</si>
  <si>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</si>
  <si>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</si>
  <si>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</si>
  <si>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</si>
  <si>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</si>
  <si>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</si>
  <si>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</si>
  <si>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</si>
  <si>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</si>
  <si>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</si>
  <si>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</si>
  <si>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</si>
  <si>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</si>
  <si>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</si>
  <si>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</si>
  <si>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</si>
  <si>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</si>
  <si>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</si>
  <si>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</si>
  <si>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</si>
  <si>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</si>
  <si>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</si>
  <si>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</si>
  <si>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</si>
  <si>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</si>
  <si>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</si>
  <si>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</si>
  <si>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</si>
  <si>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</si>
  <si>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</si>
  <si>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</si>
  <si>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</si>
  <si>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</si>
  <si>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</si>
  <si>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</si>
  <si>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</si>
  <si>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</si>
  <si>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</si>
  <si>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</si>
  <si>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</si>
  <si>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</si>
  <si>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</si>
  <si>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</si>
  <si>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</si>
  <si>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</si>
  <si>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</si>
  <si>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</si>
  <si>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</si>
  <si>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</si>
  <si>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</si>
  <si>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</si>
  <si>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</si>
  <si>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</si>
  <si>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</si>
  <si>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</si>
  <si>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</si>
  <si>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</si>
  <si>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</si>
  <si>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</si>
  <si>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</si>
  <si>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</si>
  <si>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</si>
  <si>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</si>
  <si>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</si>
  <si>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</si>
  <si>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</si>
  <si>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</si>
  <si>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</si>
  <si>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</si>
  <si>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</si>
  <si>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</si>
  <si>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</si>
  <si>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</si>
  <si>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</si>
  <si>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</si>
  <si>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</si>
  <si>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</si>
  <si>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</si>
  <si>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</si>
  <si>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</si>
  <si>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</si>
  <si>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</si>
  <si>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</si>
  <si>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</si>
  <si>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</si>
  <si>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</si>
  <si>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</si>
  <si>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</si>
  <si>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</si>
  <si>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</si>
  <si>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</si>
  <si>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</si>
  <si>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</si>
  <si>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</si>
  <si>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</si>
  <si>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</si>
  <si>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</si>
  <si>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</si>
  <si>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</si>
  <si>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</si>
  <si>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</si>
  <si>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</si>
  <si>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</si>
  <si>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</si>
  <si>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</si>
  <si>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</si>
  <si>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</si>
  <si>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</si>
  <si>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</si>
  <si>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</si>
  <si>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</si>
  <si>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</si>
  <si>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</si>
  <si>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</si>
  <si>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</si>
  <si>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</si>
  <si>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</si>
  <si>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</si>
  <si>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</si>
  <si>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</si>
  <si>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</si>
  <si>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</si>
  <si>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</si>
  <si>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</si>
  <si>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</si>
  <si>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</si>
  <si>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</si>
  <si>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</si>
  <si>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</si>
  <si>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</si>
  <si>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</si>
  <si>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</si>
  <si>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</si>
  <si>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</si>
  <si>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</si>
  <si>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</si>
  <si>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</si>
  <si>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</si>
  <si>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</si>
  <si>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</si>
  <si>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</si>
  <si>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</si>
  <si>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</si>
  <si>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</si>
  <si>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</si>
  <si>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</si>
  <si>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</si>
  <si>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</si>
  <si>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</si>
  <si>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</si>
  <si>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</si>
  <si>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</si>
  <si>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</si>
  <si>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</si>
  <si>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</si>
  <si>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</si>
  <si>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</si>
  <si>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</si>
  <si>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</si>
  <si>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</si>
  <si>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</si>
  <si>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</si>
  <si>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</si>
  <si>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</si>
  <si>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</si>
  <si>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</si>
  <si>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</si>
  <si>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</si>
  <si>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</si>
  <si>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</si>
  <si>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</si>
  <si>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</si>
  <si>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</si>
  <si>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</si>
  <si>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</si>
  <si>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</si>
  <si>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</si>
  <si>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</si>
  <si>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</si>
  <si>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</si>
  <si>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</si>
  <si>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</si>
  <si>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</si>
  <si>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</si>
  <si>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</si>
  <si>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</si>
  <si>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</si>
  <si>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</si>
  <si>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</si>
  <si>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</si>
  <si>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</si>
  <si>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</si>
  <si>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</si>
  <si>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</si>
  <si>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</si>
  <si>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</si>
  <si>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</si>
  <si>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</si>
  <si>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</si>
  <si>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</si>
  <si>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</si>
  <si>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</si>
  <si>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</si>
  <si>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</si>
  <si>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</si>
  <si>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</si>
  <si>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</si>
  <si>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</si>
  <si>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</si>
  <si>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</si>
  <si>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</si>
  <si>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</si>
  <si>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</si>
  <si>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</si>
  <si>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</si>
  <si>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</si>
  <si>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</si>
  <si>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</si>
  <si>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</si>
  <si>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</si>
  <si>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</si>
  <si>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</si>
  <si>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</si>
  <si>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</si>
  <si>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</si>
  <si>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</si>
  <si>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</si>
  <si>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</si>
  <si>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</si>
  <si>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</si>
  <si>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</si>
  <si>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</si>
  <si>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</si>
  <si>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</si>
  <si>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</si>
  <si>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</si>
  <si>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</si>
  <si>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</si>
  <si>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</si>
  <si>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</si>
  <si>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</si>
  <si>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</si>
  <si>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</si>
  <si>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</si>
  <si>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</si>
  <si>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</si>
  <si>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</si>
  <si>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</si>
  <si>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</si>
  <si>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</si>
  <si>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</si>
  <si>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</si>
  <si>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</si>
  <si>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</si>
  <si>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</si>
  <si>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</si>
  <si>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</si>
  <si>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</si>
  <si>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</si>
  <si>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</si>
  <si>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</si>
  <si>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</si>
  <si>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</si>
  <si>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</si>
  <si>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</si>
  <si>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</si>
  <si>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</si>
  <si>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</si>
  <si>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</si>
  <si>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</si>
  <si>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</si>
  <si>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</si>
  <si>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</si>
  <si>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</si>
  <si>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</si>
  <si>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</si>
  <si>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</si>
  <si>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</si>
  <si>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</si>
  <si>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</si>
  <si>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</si>
  <si>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</si>
  <si>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</si>
  <si>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</si>
  <si>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</si>
  <si>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</si>
  <si>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</si>
  <si>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</si>
  <si>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</si>
  <si>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</si>
  <si>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</si>
  <si>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</si>
  <si>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</si>
  <si>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</si>
  <si>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</si>
  <si>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</si>
  <si>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</si>
  <si>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</si>
  <si>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</si>
  <si>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</si>
  <si>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</si>
  <si>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</si>
  <si>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</si>
  <si>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</si>
  <si>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</si>
  <si>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</si>
  <si>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</si>
  <si>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</si>
  <si>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</si>
  <si>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</si>
  <si>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</si>
  <si>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</si>
  <si>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</si>
  <si>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</si>
  <si>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</si>
  <si>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</si>
  <si>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</si>
  <si>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</si>
  <si>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</si>
  <si>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</si>
  <si>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</si>
  <si>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</si>
  <si>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</si>
  <si>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</si>
  <si>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</si>
  <si>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</si>
  <si>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</si>
  <si>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</si>
  <si>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</si>
  <si>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</si>
  <si>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</si>
  <si>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</si>
  <si>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</si>
  <si>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</si>
  <si>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</si>
  <si>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</si>
  <si>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</si>
  <si>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</si>
  <si>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</si>
  <si>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</si>
  <si>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</si>
  <si>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</si>
  <si>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</si>
  <si>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</si>
  <si>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</si>
  <si>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</si>
  <si>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</si>
  <si>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</si>
  <si>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</si>
  <si>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</si>
  <si>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</si>
  <si>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</si>
  <si>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</si>
  <si>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</si>
  <si>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</si>
  <si>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</si>
  <si>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</si>
  <si>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</si>
  <si>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</si>
  <si>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</si>
  <si>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</si>
  <si>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</si>
  <si>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</si>
  <si>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</si>
  <si>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</si>
  <si>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</si>
  <si>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</si>
  <si>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</si>
  <si>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</si>
  <si>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</si>
  <si>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</si>
  <si>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</si>
  <si>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</si>
  <si>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</si>
  <si>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</si>
  <si>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</si>
  <si>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</si>
  <si>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</si>
  <si>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</si>
  <si>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</si>
  <si>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</si>
  <si>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</si>
  <si>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</si>
  <si>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</si>
  <si>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</si>
  <si>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</si>
  <si>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</si>
  <si>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</si>
  <si>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</si>
  <si>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</si>
  <si>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</si>
  <si>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</si>
  <si>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</si>
  <si>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</si>
  <si>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</si>
  <si>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</si>
  <si>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</si>
  <si>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</si>
  <si>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</si>
  <si>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</si>
  <si>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</si>
  <si>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</si>
  <si>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</si>
  <si>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</si>
  <si>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</si>
  <si>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</si>
  <si>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</si>
  <si>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</si>
  <si>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</si>
  <si>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</si>
  <si>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</si>
  <si>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</si>
  <si>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</si>
  <si>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</si>
  <si>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</si>
  <si>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</si>
  <si>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</si>
  <si>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</si>
  <si>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</si>
  <si>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</si>
  <si>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</si>
  <si>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</si>
  <si>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</si>
  <si>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</si>
  <si>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</si>
  <si>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</si>
  <si>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</si>
  <si>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</si>
  <si>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</si>
  <si>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</si>
  <si>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</si>
  <si>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</si>
  <si>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</si>
  <si>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</si>
  <si>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</si>
  <si>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</si>
  <si>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</si>
  <si>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</si>
  <si>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</si>
  <si>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</si>
  <si>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</si>
  <si>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</si>
  <si>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</si>
  <si>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</si>
  <si>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</si>
  <si>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</si>
  <si>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</si>
  <si>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</si>
  <si>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</si>
  <si>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</si>
  <si>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</si>
  <si>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</si>
  <si>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</si>
  <si>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</si>
  <si>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</si>
  <si>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</si>
  <si>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</si>
  <si>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</si>
  <si>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</si>
  <si>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</si>
  <si>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</si>
  <si>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</si>
  <si>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</si>
  <si>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</si>
  <si>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</si>
  <si>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</si>
  <si>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</si>
  <si>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</si>
  <si>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</si>
  <si>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</si>
  <si>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</si>
  <si>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</si>
  <si>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</si>
  <si>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</si>
  <si>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</si>
  <si>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</si>
  <si>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</si>
  <si>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</si>
  <si>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</si>
  <si>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</si>
  <si>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</si>
  <si>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</si>
  <si>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</si>
  <si>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</si>
  <si>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</si>
  <si>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</si>
  <si>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</si>
  <si>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</si>
  <si>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</si>
  <si>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</si>
  <si>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</si>
  <si>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</si>
  <si>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</si>
  <si>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</si>
  <si>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</si>
  <si>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</si>
  <si>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</si>
  <si>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</si>
  <si>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</si>
  <si>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</si>
  <si>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</si>
  <si>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</si>
  <si>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</si>
  <si>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</si>
  <si>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</si>
  <si>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</si>
  <si>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</si>
  <si>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</si>
  <si>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</si>
  <si>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</si>
  <si>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</si>
  <si>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</si>
  <si>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</si>
  <si>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</si>
  <si>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</si>
  <si>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</si>
  <si>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</si>
  <si>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</si>
  <si>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</si>
  <si>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</si>
  <si>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</si>
  <si>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</si>
  <si>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</si>
  <si>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</si>
  <si>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</si>
  <si>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</si>
  <si>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</si>
  <si>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</si>
  <si>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</si>
  <si>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</si>
  <si>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</si>
  <si>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</si>
  <si>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</si>
  <si>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</si>
  <si>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</si>
  <si>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</si>
  <si>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</si>
  <si>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</si>
  <si>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</si>
  <si>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</si>
  <si>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</si>
  <si>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</si>
  <si>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</si>
  <si>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</si>
  <si>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</si>
  <si>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</si>
  <si>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</si>
  <si>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</si>
  <si>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</si>
  <si>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</si>
  <si>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</si>
  <si>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</si>
  <si>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</si>
  <si>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</si>
  <si>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</si>
  <si>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</si>
  <si>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</si>
  <si>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</si>
  <si>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</si>
  <si>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</si>
  <si>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</si>
  <si>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</si>
  <si>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</si>
  <si>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</si>
  <si>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</si>
  <si>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</si>
  <si>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</si>
  <si>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</si>
  <si>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</si>
  <si>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</si>
  <si>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</si>
  <si>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</si>
  <si>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</si>
  <si>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</si>
  <si>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</si>
  <si>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</si>
  <si>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</si>
  <si>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</si>
  <si>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</si>
  <si>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</si>
  <si>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</si>
  <si>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</si>
  <si>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</si>
  <si>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</si>
  <si>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</si>
  <si>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</si>
  <si>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</si>
  <si>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</si>
  <si>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</si>
  <si>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</si>
  <si>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</si>
  <si>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</si>
  <si>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</si>
  <si>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</si>
  <si>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</si>
  <si>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</si>
  <si>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</si>
  <si>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</si>
  <si>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</si>
  <si>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</si>
  <si>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</si>
  <si>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</si>
  <si>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</si>
  <si>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</si>
  <si>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</si>
  <si>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</si>
  <si>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</si>
  <si>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</si>
  <si>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</si>
  <si>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</si>
  <si>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</si>
  <si>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</si>
  <si>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</si>
  <si>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</si>
  <si>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</si>
  <si>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</si>
  <si>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</si>
  <si>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</si>
  <si>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</si>
  <si>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</si>
  <si>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</si>
  <si>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</si>
  <si>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</si>
  <si>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</si>
  <si>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</si>
  <si>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</si>
  <si>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</si>
  <si>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</si>
  <si>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</si>
  <si>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</si>
  <si>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</si>
  <si>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</si>
  <si>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</si>
  <si>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</si>
  <si>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</si>
  <si>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</si>
  <si>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</si>
  <si>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</si>
  <si>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</si>
  <si>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</si>
  <si>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</si>
  <si>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</si>
  <si>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</si>
  <si>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</si>
  <si>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</si>
  <si>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</si>
  <si>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</si>
  <si>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</si>
  <si>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</si>
  <si>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</si>
  <si>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</si>
  <si>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</si>
  <si>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</si>
  <si>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</si>
  <si>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</si>
  <si>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</si>
  <si>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</si>
  <si>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</si>
  <si>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</si>
  <si>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</si>
  <si>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</si>
  <si>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</si>
  <si>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</si>
  <si>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</si>
  <si>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</si>
  <si>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</si>
  <si>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</si>
  <si>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</si>
  <si>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</si>
  <si>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</si>
  <si>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</si>
  <si>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</si>
  <si>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</si>
  <si>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</si>
  <si>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</si>
  <si>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</si>
  <si>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</si>
  <si>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</si>
  <si>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</si>
  <si>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</si>
  <si>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</si>
  <si>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</si>
  <si>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</si>
  <si>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</si>
  <si>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</si>
  <si>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</si>
  <si>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</si>
  <si>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</si>
  <si>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</si>
  <si>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</si>
  <si>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</si>
  <si>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</si>
  <si>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</si>
  <si>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</si>
  <si>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</si>
  <si>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</si>
  <si>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</si>
  <si>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</si>
  <si>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</si>
  <si>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</si>
  <si>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</si>
  <si>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</si>
  <si>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</si>
  <si>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</si>
  <si>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</si>
  <si>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</si>
  <si>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</si>
  <si>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</si>
  <si>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</si>
  <si>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</si>
  <si>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</si>
  <si>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</si>
  <si>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</si>
  <si>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</si>
  <si>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</si>
  <si>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</si>
  <si>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</si>
  <si>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</si>
  <si>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</si>
  <si>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</si>
  <si>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</si>
  <si>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</si>
  <si>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</si>
  <si>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</si>
  <si>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</si>
  <si>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</si>
  <si>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</si>
  <si>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</si>
  <si>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</si>
  <si>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</si>
  <si>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</si>
  <si>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</si>
  <si>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</si>
  <si>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</si>
  <si>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</si>
  <si>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</si>
  <si>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</si>
  <si>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</si>
  <si>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</si>
  <si>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</si>
  <si>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</si>
  <si>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</si>
  <si>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</si>
  <si>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</si>
  <si>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</si>
  <si>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</si>
  <si>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</si>
  <si>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</si>
  <si>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</si>
  <si>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</si>
  <si>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</si>
  <si>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</si>
  <si>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</si>
  <si>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</si>
  <si>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</si>
  <si>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</si>
  <si>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</si>
  <si>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</si>
  <si>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</si>
  <si>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</si>
  <si>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</si>
  <si>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</si>
  <si>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</si>
  <si>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</si>
  <si>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</si>
  <si>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</si>
  <si>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</si>
  <si>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</si>
  <si>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</si>
  <si>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</si>
  <si>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</si>
  <si>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</si>
  <si>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</si>
  <si>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</si>
  <si>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</si>
  <si>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</si>
  <si>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</si>
  <si>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</si>
  <si>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</si>
  <si>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</si>
  <si>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</si>
  <si>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</si>
  <si>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</si>
  <si>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</si>
  <si>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</si>
  <si>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</si>
  <si>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</si>
  <si>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</si>
  <si>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</si>
  <si>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</si>
  <si>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</si>
  <si>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</si>
  <si>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</si>
  <si>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</si>
  <si>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</si>
  <si>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</si>
  <si>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</si>
  <si>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</si>
  <si>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</si>
  <si>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</si>
  <si>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</si>
  <si>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</si>
  <si>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</si>
  <si>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</si>
  <si>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</si>
  <si>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</si>
  <si>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</si>
  <si>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</si>
  <si>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</si>
  <si>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</si>
  <si>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</si>
  <si>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</si>
  <si>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</si>
  <si>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</si>
  <si>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</si>
  <si>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</si>
  <si>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</si>
  <si>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</si>
  <si>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</si>
  <si>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</si>
  <si>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</si>
  <si>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</si>
  <si>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</si>
  <si>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</si>
  <si>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</si>
  <si>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</si>
  <si>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</si>
  <si>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</si>
  <si>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</si>
  <si>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</si>
  <si>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</si>
  <si>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</si>
  <si>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</si>
  <si>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</si>
  <si>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</si>
  <si>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</si>
  <si>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</si>
  <si>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</si>
  <si>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</si>
  <si>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</si>
  <si>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</si>
  <si>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</si>
  <si>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</si>
  <si>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</si>
  <si>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</si>
  <si>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</si>
  <si>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</si>
  <si>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</si>
  <si>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</si>
  <si>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</si>
  <si>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</si>
  <si>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</si>
  <si>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</si>
  <si>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</si>
  <si>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</si>
  <si>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</si>
  <si>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</si>
  <si>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</si>
  <si>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</si>
  <si>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</si>
  <si>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</si>
  <si>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</si>
  <si>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</si>
  <si>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</si>
  <si>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</si>
  <si>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</si>
  <si>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</si>
  <si>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</si>
  <si>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</si>
  <si>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</si>
  <si>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</si>
  <si>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</si>
  <si>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</si>
  <si>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</si>
  <si>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</si>
  <si>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</si>
  <si>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</si>
  <si>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</si>
  <si>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</si>
  <si>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</si>
  <si>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</si>
  <si>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</si>
  <si>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</si>
  <si>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</si>
  <si>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</si>
  <si>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</si>
  <si>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</si>
  <si>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</si>
  <si>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</si>
  <si>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</si>
  <si>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</si>
  <si>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</si>
  <si>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</si>
  <si>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</si>
  <si>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</si>
  <si>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</si>
  <si>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</si>
  <si>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</si>
  <si>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</si>
  <si>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</si>
  <si>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</si>
  <si>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</si>
  <si>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</si>
  <si>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</si>
  <si>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</si>
  <si>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</si>
  <si>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</si>
  <si>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</si>
  <si>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</si>
  <si>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</si>
  <si>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</si>
  <si>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</si>
  <si>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</si>
  <si>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</si>
  <si>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</si>
  <si>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</si>
  <si>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</si>
  <si>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</si>
  <si>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</si>
  <si>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</si>
  <si>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</si>
  <si>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</si>
  <si>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</si>
  <si>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</si>
  <si>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</si>
  <si>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</si>
  <si>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</si>
  <si>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</si>
  <si>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</si>
  <si>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</si>
  <si>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</si>
  <si>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</si>
  <si>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</si>
  <si>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</si>
  <si>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</si>
  <si>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</si>
  <si>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</si>
  <si>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</si>
  <si>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</si>
  <si>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</si>
  <si>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</si>
  <si>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</si>
  <si>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</si>
  <si>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</si>
  <si>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</si>
  <si>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</si>
  <si>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</si>
  <si>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</si>
  <si>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</si>
  <si>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</si>
  <si>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</si>
  <si>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</si>
  <si>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</si>
  <si>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</si>
  <si>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</si>
  <si>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</si>
  <si>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</si>
  <si>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</si>
  <si>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</si>
  <si>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</si>
  <si>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</si>
  <si>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</si>
  <si>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</si>
  <si>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</si>
  <si>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</si>
  <si>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</si>
  <si>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</si>
  <si>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</si>
  <si>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</si>
  <si>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</si>
  <si>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</si>
  <si>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</si>
  <si>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</si>
  <si>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</si>
  <si>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</si>
  <si>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</si>
  <si>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</si>
  <si>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</si>
  <si>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</si>
  <si>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</si>
  <si>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</si>
  <si>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</si>
  <si>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</si>
  <si>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</si>
  <si>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</si>
  <si>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</si>
  <si>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</si>
  <si>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</si>
  <si>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</si>
  <si>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</si>
  <si>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</si>
  <si>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</si>
  <si>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</si>
  <si>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</si>
  <si>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</si>
  <si>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</si>
  <si>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</si>
  <si>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</si>
  <si>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</si>
  <si>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</si>
  <si>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</si>
  <si>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</si>
  <si>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</si>
  <si>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</si>
  <si>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</si>
  <si>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</si>
  <si>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</si>
  <si>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</si>
  <si>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</si>
  <si>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</si>
  <si>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</si>
  <si>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</si>
  <si>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</si>
  <si>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</si>
  <si>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</si>
  <si>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</si>
  <si>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</si>
  <si>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</si>
  <si>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</si>
  <si>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</si>
  <si>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</si>
  <si>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</si>
  <si>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</si>
  <si>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</si>
  <si>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</si>
  <si>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</si>
  <si>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</si>
  <si>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</si>
  <si>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</si>
  <si>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</si>
  <si>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</si>
  <si>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</si>
  <si>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</si>
  <si>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</si>
  <si>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</si>
  <si>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</si>
  <si>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</si>
  <si>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</si>
  <si>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</si>
  <si>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</si>
  <si>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</si>
  <si>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</si>
  <si>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</si>
  <si>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</si>
  <si>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</si>
  <si>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</si>
  <si>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</si>
  <si>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</si>
  <si>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</si>
  <si>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</si>
  <si>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</si>
  <si>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</si>
  <si>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</si>
  <si>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</si>
  <si>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</si>
  <si>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</si>
  <si>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</si>
  <si>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</si>
  <si>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</si>
  <si>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</si>
  <si>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</si>
  <si>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</si>
  <si>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</si>
  <si>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</si>
  <si>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</si>
  <si>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</si>
  <si>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</si>
  <si>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</si>
  <si>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</si>
  <si>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</si>
  <si>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</si>
  <si>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</si>
  <si>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</si>
  <si>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</si>
  <si>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</si>
  <si>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</si>
  <si>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</si>
  <si>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</si>
  <si>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</si>
  <si>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</si>
  <si>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</si>
  <si>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</si>
  <si>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</si>
  <si>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</si>
  <si>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</si>
  <si>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</si>
  <si>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</si>
  <si>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</si>
  <si>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</si>
  <si>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</si>
  <si>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</si>
  <si>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</si>
  <si>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</si>
  <si>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</si>
  <si>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</si>
  <si>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</si>
  <si>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</si>
  <si>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</si>
  <si>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</si>
  <si>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</si>
  <si>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</si>
  <si>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</si>
  <si>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</si>
  <si>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</si>
  <si>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</si>
  <si>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</si>
  <si>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</si>
  <si>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</si>
  <si>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</si>
  <si>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</si>
  <si>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</si>
  <si>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</si>
  <si>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</si>
  <si>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</si>
  <si>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</si>
  <si>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</si>
  <si>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</si>
  <si>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</si>
  <si>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</si>
  <si>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</si>
  <si>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</si>
  <si>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</si>
  <si>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</si>
  <si>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</si>
  <si>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</si>
  <si>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</si>
  <si>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</si>
  <si>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</si>
  <si>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</si>
  <si>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</si>
  <si>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</si>
  <si>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</si>
  <si>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</si>
  <si>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</si>
  <si>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</si>
  <si>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</si>
  <si>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</si>
  <si>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</si>
  <si>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</si>
  <si>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</si>
  <si>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</si>
  <si>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</si>
  <si>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</si>
  <si>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</si>
  <si>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</si>
  <si>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</si>
  <si>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</si>
  <si>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</si>
  <si>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</si>
  <si>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</si>
  <si>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</si>
  <si>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</si>
  <si>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</si>
  <si>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</si>
  <si>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</si>
  <si>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</si>
  <si>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</si>
  <si>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</si>
  <si>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</si>
  <si>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</si>
  <si>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</si>
  <si>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</si>
  <si>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</si>
  <si>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</si>
  <si>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</si>
  <si>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</si>
  <si>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</si>
  <si>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</si>
  <si>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</si>
  <si>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</si>
  <si>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</si>
  <si>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</si>
  <si>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</si>
  <si>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</si>
  <si>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</si>
  <si>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</si>
  <si>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</si>
  <si>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</si>
  <si>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</si>
  <si>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</si>
  <si>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</si>
  <si>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</si>
  <si>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</si>
  <si>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</si>
  <si>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</si>
  <si>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</si>
  <si>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</si>
  <si>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</si>
  <si>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</si>
  <si>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</si>
  <si>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</si>
  <si>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</si>
  <si>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</si>
  <si>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</si>
  <si>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</si>
  <si>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</si>
  <si>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</si>
  <si>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</si>
  <si>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</si>
  <si>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</si>
  <si>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</si>
  <si>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</si>
  <si>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</si>
  <si>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</si>
  <si>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</si>
  <si>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</si>
  <si>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</si>
  <si>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</si>
  <si>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</si>
  <si>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</si>
  <si>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</si>
  <si>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</si>
  <si>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</si>
  <si>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</si>
  <si>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</si>
  <si>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</si>
  <si>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</si>
  <si>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</si>
  <si>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</si>
  <si>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</si>
  <si>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</si>
  <si>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</si>
  <si>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</si>
  <si>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</si>
  <si>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</si>
  <si>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</si>
  <si>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</si>
  <si>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</si>
  <si>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</si>
  <si>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</si>
  <si>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</si>
  <si>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</si>
  <si>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</si>
  <si>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</si>
  <si>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</si>
  <si>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</si>
  <si>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</si>
  <si>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</si>
  <si>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</si>
  <si>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</si>
  <si>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</si>
  <si>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</si>
  <si>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</si>
  <si>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</si>
  <si>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</si>
  <si>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</si>
  <si>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</si>
  <si>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</si>
  <si>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</si>
  <si>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</si>
  <si>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</si>
  <si>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</si>
  <si>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</si>
  <si>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</si>
  <si>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</si>
  <si>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</si>
  <si>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</si>
  <si>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</si>
  <si>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</si>
  <si>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</si>
  <si>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</si>
  <si>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</si>
  <si>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</si>
  <si>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</si>
  <si>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</si>
  <si>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</si>
  <si>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</si>
  <si>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</si>
  <si>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</si>
  <si>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</si>
  <si>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</si>
  <si>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</si>
  <si>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</si>
  <si>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</si>
  <si>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</si>
  <si>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</si>
  <si>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</si>
  <si>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</si>
  <si>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</si>
  <si>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</si>
  <si>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</si>
  <si>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</si>
  <si>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</si>
  <si>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</si>
  <si>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</si>
  <si>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</si>
  <si>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</si>
  <si>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</si>
  <si>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</si>
  <si>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</si>
  <si>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</si>
  <si>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</si>
  <si>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</si>
  <si>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</si>
  <si>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</si>
  <si>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</si>
  <si>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</si>
  <si>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</si>
  <si>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</si>
  <si>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</si>
  <si>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</si>
  <si>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</si>
  <si>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</si>
  <si>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</si>
  <si>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</si>
  <si>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</si>
  <si>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</si>
  <si>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</si>
  <si>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</si>
  <si>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</si>
  <si>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</si>
  <si>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</si>
  <si>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</si>
  <si>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</si>
  <si>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</si>
  <si>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</si>
  <si>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</si>
  <si>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</si>
  <si>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</si>
  <si>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</si>
  <si>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</si>
  <si>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</si>
  <si>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</si>
  <si>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</si>
  <si>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</si>
  <si>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</si>
  <si>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</si>
  <si>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</si>
  <si>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</si>
  <si>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</si>
  <si>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</si>
  <si>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</si>
  <si>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</si>
  <si>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</si>
  <si>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</si>
  <si>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</si>
  <si>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</si>
  <si>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</si>
  <si>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</si>
  <si>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</si>
  <si>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</si>
  <si>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</si>
  <si>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</si>
  <si>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</si>
  <si>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</si>
  <si>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</si>
  <si>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</si>
  <si>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</si>
  <si>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</si>
  <si>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</si>
  <si>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</si>
  <si>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</si>
  <si>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</si>
  <si>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</si>
  <si>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</si>
  <si>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</si>
  <si>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</si>
  <si>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</si>
  <si>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</si>
  <si>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</si>
  <si>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</si>
  <si>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</si>
  <si>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</si>
  <si>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</si>
  <si>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</si>
  <si>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</si>
  <si>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</si>
  <si>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</si>
  <si>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</si>
  <si>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</si>
  <si>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</si>
  <si>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</si>
  <si>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</si>
  <si>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</si>
  <si>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</si>
  <si>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</si>
  <si>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</si>
  <si>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</si>
  <si>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</si>
  <si>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</si>
  <si>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</si>
  <si>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</si>
  <si>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</si>
  <si>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</si>
  <si>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</si>
  <si>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</si>
  <si>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</si>
  <si>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</si>
  <si>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</si>
  <si>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</si>
  <si>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</si>
  <si>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</si>
  <si>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</si>
  <si>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</si>
  <si>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</si>
  <si>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</si>
  <si>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</si>
  <si>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</si>
  <si>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</si>
  <si>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</si>
  <si>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</si>
  <si>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</si>
  <si>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</si>
  <si>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</si>
  <si>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</si>
  <si>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</si>
  <si>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</si>
  <si>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</si>
  <si>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</si>
  <si>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</si>
  <si>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</si>
  <si>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</si>
  <si>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</si>
  <si>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</si>
  <si>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</si>
  <si>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</si>
  <si>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</si>
  <si>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</si>
  <si>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</si>
  <si>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</si>
  <si>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</si>
  <si>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</si>
  <si>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</si>
  <si>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</si>
  <si>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</si>
  <si>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</si>
  <si>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</si>
  <si>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</si>
  <si>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</si>
  <si>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</si>
  <si>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</si>
  <si>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</si>
  <si>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</si>
  <si>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</si>
  <si>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</si>
  <si>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</si>
  <si>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</si>
  <si>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</si>
  <si>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</si>
  <si>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</si>
  <si>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</si>
  <si>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</si>
  <si>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</si>
  <si>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</si>
  <si>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</si>
  <si>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</si>
  <si>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</si>
  <si>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</si>
  <si>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</si>
  <si>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</si>
  <si>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</si>
  <si>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</si>
  <si>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</si>
  <si>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</si>
  <si>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</si>
  <si>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</si>
  <si>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</si>
  <si>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</si>
  <si>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</si>
  <si>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</si>
  <si>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</si>
  <si>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</si>
  <si>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</si>
  <si>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</si>
  <si>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</si>
  <si>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</si>
  <si>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</si>
  <si>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</si>
  <si>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</si>
  <si>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</si>
  <si>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</si>
  <si>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</si>
  <si>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</si>
  <si>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</si>
  <si>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</si>
  <si>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</si>
  <si>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</si>
  <si>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</si>
  <si>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</si>
  <si>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</si>
  <si>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</si>
  <si>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</si>
  <si>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</si>
  <si>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</si>
  <si>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</si>
  <si>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</si>
  <si>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</si>
  <si>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</si>
  <si>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</si>
  <si>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</si>
  <si>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</si>
  <si>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</si>
  <si>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</si>
  <si>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</si>
  <si>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</si>
  <si>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</si>
  <si>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</si>
  <si>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</si>
  <si>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</si>
  <si>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</si>
  <si>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</si>
  <si>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</si>
  <si>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</si>
  <si>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</si>
  <si>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</si>
  <si>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</si>
  <si>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</si>
  <si>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</si>
  <si>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</si>
  <si>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</si>
  <si>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</si>
  <si>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</si>
  <si>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</si>
  <si>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</si>
  <si>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</si>
  <si>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</si>
  <si>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</si>
  <si>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</si>
  <si>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</si>
  <si>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</si>
  <si>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</si>
  <si>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</si>
  <si>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</si>
  <si>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</si>
  <si>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</si>
  <si>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</si>
  <si>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</si>
  <si>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</si>
  <si>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</si>
  <si>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</si>
  <si>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</si>
  <si>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</si>
  <si>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</si>
  <si>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</si>
  <si>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</si>
  <si>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</si>
  <si>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</si>
  <si>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</si>
  <si>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</si>
  <si>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</si>
  <si>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</si>
  <si>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</si>
  <si>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</si>
  <si>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</si>
  <si>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</si>
  <si>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</si>
  <si>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</si>
  <si>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</si>
  <si>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</si>
  <si>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</si>
  <si>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</si>
  <si>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</si>
  <si>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</si>
  <si>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</si>
  <si>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</si>
  <si>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</si>
  <si>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</si>
  <si>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</si>
  <si>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</si>
  <si>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</si>
  <si>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</si>
  <si>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</si>
  <si>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</si>
  <si>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</si>
  <si>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</si>
  <si>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</si>
  <si>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</si>
  <si>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</si>
  <si>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</si>
  <si>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</si>
  <si>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</si>
  <si>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</si>
  <si>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</si>
  <si>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</si>
  <si>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</si>
  <si>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</si>
  <si>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</si>
  <si>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</si>
  <si>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</si>
  <si>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</si>
  <si>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</si>
  <si>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</si>
  <si>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</si>
  <si>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</si>
  <si>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</si>
  <si>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</si>
  <si>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</si>
  <si>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</si>
  <si>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</si>
  <si>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</si>
  <si>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</si>
  <si>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</si>
  <si>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</si>
  <si>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</si>
  <si>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</si>
  <si>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</si>
  <si>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</si>
  <si>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</si>
  <si>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</si>
  <si>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</si>
  <si>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</si>
  <si>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</si>
  <si>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</si>
  <si>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</si>
  <si>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</si>
  <si>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</si>
  <si>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</si>
  <si>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</si>
  <si>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</si>
  <si>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</si>
  <si>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</si>
  <si>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</si>
  <si>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</si>
  <si>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</si>
  <si>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</si>
  <si>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</si>
  <si>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</si>
  <si>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</si>
  <si>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</si>
  <si>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</si>
  <si>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</si>
  <si>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</si>
  <si>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</si>
  <si>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</si>
  <si>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</si>
  <si>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</si>
  <si>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</si>
  <si>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</si>
  <si>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</si>
  <si>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</si>
  <si>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</si>
  <si>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</si>
  <si>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</si>
  <si>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</si>
  <si>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</si>
  <si>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</si>
  <si>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</si>
  <si>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</si>
  <si>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</si>
  <si>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</si>
  <si>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</si>
  <si>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</si>
  <si>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</si>
  <si>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</si>
  <si>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</si>
  <si>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</si>
  <si>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</si>
  <si>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</si>
  <si>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</si>
  <si>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</si>
  <si>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</si>
  <si>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</si>
  <si>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</si>
  <si>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</si>
  <si>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</si>
  <si>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</si>
  <si>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</si>
  <si>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</si>
  <si>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</si>
  <si>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</si>
  <si>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</si>
  <si>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</si>
  <si>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</si>
  <si>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</si>
  <si>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</si>
  <si>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</si>
  <si>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</si>
  <si>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</si>
  <si>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</si>
  <si>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</si>
  <si>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</si>
  <si>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</si>
  <si>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</si>
  <si>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</si>
  <si>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</si>
  <si>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</si>
  <si>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</si>
  <si>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</si>
  <si>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</si>
  <si>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</si>
  <si>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</si>
  <si>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</si>
  <si>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</si>
  <si>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</si>
  <si>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</si>
  <si>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</si>
  <si>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</si>
  <si>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</si>
  <si>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</si>
  <si>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</si>
  <si>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</si>
  <si>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</si>
  <si>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</si>
  <si>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</si>
  <si>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</si>
  <si>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</si>
  <si>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</si>
  <si>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</si>
  <si>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</si>
  <si>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</si>
  <si>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</si>
  <si>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</si>
  <si>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</si>
  <si>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</si>
  <si>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</si>
  <si>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</si>
  <si>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</si>
  <si>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</si>
  <si>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</si>
  <si>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</si>
  <si>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</si>
  <si>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</si>
  <si>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</si>
  <si>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</si>
  <si>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</si>
  <si>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</si>
  <si>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</si>
  <si>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</si>
  <si>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</si>
  <si>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</si>
  <si>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</si>
  <si>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</si>
  <si>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</si>
  <si>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</si>
  <si>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</si>
  <si>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</si>
  <si>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</si>
  <si>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</si>
  <si>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</si>
  <si>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</si>
  <si>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</si>
  <si>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</si>
  <si>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</si>
  <si>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</si>
  <si>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</si>
  <si>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</si>
  <si>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</si>
  <si>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</si>
  <si>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</si>
  <si>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</si>
  <si>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</si>
  <si>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</si>
  <si>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</si>
  <si>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</si>
  <si>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</si>
  <si>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</si>
  <si>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</si>
  <si>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</si>
  <si>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</si>
  <si>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</si>
  <si>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</si>
  <si>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</si>
  <si>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</si>
  <si>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</si>
  <si>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</si>
  <si>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</si>
  <si>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</si>
  <si>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</si>
  <si>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</si>
  <si>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</si>
  <si>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</si>
  <si>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</si>
  <si>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</si>
  <si>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</si>
  <si>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</si>
  <si>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</si>
  <si>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</si>
  <si>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</si>
  <si>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</si>
  <si>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</si>
  <si>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</si>
  <si>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</si>
  <si>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</si>
  <si>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</si>
  <si>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</si>
  <si>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</si>
  <si>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</si>
  <si>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</si>
  <si>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</si>
  <si>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</si>
  <si>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</si>
  <si>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</si>
  <si>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</si>
  <si>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</si>
  <si>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</si>
  <si>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</si>
  <si>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</si>
  <si>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</si>
  <si>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</si>
  <si>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</si>
  <si>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</si>
  <si>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</si>
  <si>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</si>
  <si>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</si>
  <si>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</si>
  <si>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</si>
  <si>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</si>
  <si>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</si>
  <si>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</si>
  <si>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</si>
  <si>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</si>
  <si>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</si>
  <si>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</si>
  <si>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</si>
  <si>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</si>
  <si>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</si>
  <si>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</si>
  <si>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</si>
  <si>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</si>
  <si>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</si>
  <si>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</si>
  <si>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</si>
  <si>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</si>
  <si>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</si>
  <si>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</si>
  <si>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</si>
  <si>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</si>
  <si>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</si>
  <si>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</si>
  <si>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</si>
  <si>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</si>
  <si>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</si>
  <si>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</si>
  <si>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</si>
  <si>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</si>
  <si>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</si>
  <si>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</si>
  <si>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</si>
  <si>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</si>
  <si>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</si>
  <si>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</si>
  <si>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</si>
  <si>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</si>
  <si>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</si>
  <si>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</si>
  <si>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</si>
  <si>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</si>
  <si>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</si>
  <si>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</si>
  <si>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</si>
  <si>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</si>
  <si>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</si>
  <si>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</si>
  <si>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</si>
  <si>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</si>
  <si>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</si>
  <si>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</si>
  <si>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</si>
  <si>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</si>
  <si>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</si>
  <si>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</si>
  <si>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</si>
  <si>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</si>
  <si>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</si>
  <si>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</si>
  <si>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</si>
  <si>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</si>
  <si>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</si>
  <si>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</si>
  <si>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</si>
  <si>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</si>
  <si>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</si>
  <si>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</si>
  <si>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</si>
  <si>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</si>
  <si>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</si>
  <si>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</si>
  <si>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</si>
  <si>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</si>
  <si>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</si>
  <si>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</si>
  <si>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</si>
  <si>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</si>
  <si>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</si>
  <si>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</si>
  <si>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</si>
  <si>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</si>
  <si>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</si>
  <si>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</si>
  <si>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</si>
  <si>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</si>
  <si>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</si>
  <si>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</si>
  <si>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</si>
  <si>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</si>
  <si>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</si>
  <si>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</si>
  <si>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</si>
  <si>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</si>
  <si>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</si>
  <si>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</si>
  <si>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</si>
  <si>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</si>
  <si>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</si>
  <si>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</si>
  <si>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</si>
  <si>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</si>
  <si>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</si>
  <si>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</si>
  <si>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</si>
  <si>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</si>
  <si>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</si>
  <si>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</si>
  <si>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</si>
  <si>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</si>
  <si>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</si>
  <si>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</si>
  <si>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</si>
  <si>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</si>
  <si>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</si>
  <si>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</si>
  <si>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</si>
  <si>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</si>
  <si>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</si>
  <si>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</si>
  <si>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</si>
  <si>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</si>
  <si>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</si>
  <si>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</si>
  <si>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</si>
  <si>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</si>
  <si>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</si>
  <si>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</si>
  <si>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</si>
  <si>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</si>
  <si>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</si>
  <si>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</si>
  <si>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</si>
  <si>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</si>
  <si>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</si>
  <si>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</si>
  <si>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</si>
  <si>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</si>
  <si>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</si>
  <si>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</si>
  <si>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</si>
  <si>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</si>
  <si>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</si>
  <si>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</si>
  <si>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</si>
  <si>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</si>
  <si>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</si>
  <si>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</si>
  <si>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</si>
  <si>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</si>
  <si>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</si>
  <si>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</si>
  <si>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</si>
  <si>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</si>
  <si>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</si>
  <si>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</si>
  <si>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</si>
  <si>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</si>
  <si>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</si>
  <si>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</si>
  <si>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</si>
  <si>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</si>
  <si>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</si>
  <si>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</si>
  <si>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</si>
  <si>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</si>
  <si>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</si>
  <si>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</si>
  <si>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</si>
  <si>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</si>
  <si>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</si>
  <si>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</si>
  <si>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</si>
  <si>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</si>
  <si>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</si>
  <si>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</si>
  <si>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</si>
  <si>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</si>
  <si>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</si>
  <si>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</si>
  <si>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</si>
  <si>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</si>
  <si>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</si>
  <si>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</si>
  <si>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</si>
  <si>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</si>
  <si>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</si>
  <si>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</si>
  <si>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</si>
  <si>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</si>
  <si>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</si>
  <si>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</si>
  <si>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</si>
  <si>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</si>
  <si>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</si>
  <si>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</si>
  <si>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</si>
  <si>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</si>
  <si>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</si>
  <si>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</si>
  <si>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</si>
  <si>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</si>
  <si>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</si>
  <si>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</si>
  <si>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</si>
  <si>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</si>
  <si>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</si>
  <si>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</si>
  <si>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</si>
  <si>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</si>
  <si>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</si>
  <si>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</si>
  <si>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</si>
  <si>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</si>
  <si>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</si>
  <si>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</si>
  <si>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</si>
  <si>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</si>
  <si>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</si>
  <si>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</si>
  <si>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</si>
  <si>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</si>
  <si>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</si>
  <si>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</si>
  <si>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</si>
  <si>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</si>
  <si>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</si>
  <si>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</si>
  <si>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</si>
  <si>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</si>
  <si>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</si>
  <si>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</si>
  <si>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</si>
  <si>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</si>
  <si>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</si>
  <si>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</si>
  <si>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</si>
  <si>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</si>
  <si>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</si>
  <si>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</si>
  <si>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</si>
  <si>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</si>
  <si>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</si>
  <si>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</si>
  <si>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</si>
  <si>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</si>
  <si>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</si>
  <si>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</si>
  <si>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</si>
  <si>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</si>
  <si>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</si>
  <si>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</si>
  <si>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</si>
  <si>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</si>
  <si>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</si>
  <si>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</si>
  <si>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</si>
  <si>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</si>
  <si>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</si>
  <si>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</si>
  <si>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</si>
  <si>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</si>
  <si>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</si>
  <si>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</si>
  <si>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</si>
  <si>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</si>
  <si>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</si>
  <si>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</si>
  <si>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</si>
  <si>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</si>
  <si>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</si>
  <si>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</si>
  <si>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</si>
  <si>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</si>
  <si>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</si>
  <si>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</si>
  <si>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</si>
  <si>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</si>
  <si>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</si>
  <si>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</si>
  <si>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</si>
  <si>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</si>
  <si>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</si>
  <si>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</si>
  <si>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</si>
  <si>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</si>
  <si>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</si>
  <si>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</si>
  <si>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</si>
  <si>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</si>
  <si>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</si>
  <si>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</si>
  <si>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</si>
  <si>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</si>
  <si>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</si>
  <si>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</si>
  <si>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</si>
  <si>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</si>
  <si>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</si>
  <si>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</si>
  <si>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</si>
  <si>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</si>
  <si>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</si>
  <si>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</si>
  <si>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</si>
  <si>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</si>
  <si>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</si>
  <si>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</si>
  <si>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</si>
  <si>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</si>
  <si>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</si>
  <si>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</si>
  <si>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</si>
  <si>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</si>
  <si>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</si>
  <si>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</si>
  <si>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</si>
  <si>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</si>
  <si>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</si>
  <si>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</si>
  <si>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</si>
  <si>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</si>
  <si>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</si>
  <si>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</si>
  <si>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</si>
  <si>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</si>
  <si>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</si>
  <si>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</si>
  <si>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</si>
  <si>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</si>
  <si>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</si>
  <si>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</si>
  <si>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</si>
  <si>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</si>
  <si>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</si>
  <si>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</si>
  <si>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</si>
  <si>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</si>
  <si>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</si>
  <si>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</si>
  <si>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</si>
  <si>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</si>
  <si>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</si>
  <si>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</si>
  <si>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</si>
  <si>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</si>
  <si>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</si>
  <si>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</si>
  <si>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</si>
  <si>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</si>
  <si>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</si>
  <si>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</si>
  <si>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</si>
  <si>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</si>
  <si>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</si>
  <si>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</si>
  <si>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</si>
  <si>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</si>
  <si>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</si>
  <si>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</si>
  <si>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</si>
  <si>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</si>
  <si>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</si>
  <si>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</si>
  <si>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</si>
  <si>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</si>
  <si>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</si>
  <si>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</si>
  <si>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</si>
  <si>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</si>
  <si>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</si>
  <si>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</si>
  <si>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</si>
  <si>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</si>
  <si>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</si>
  <si>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</si>
  <si>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</si>
  <si>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</si>
  <si>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</si>
  <si>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</si>
  <si>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</si>
  <si>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</si>
  <si>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</si>
  <si>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</si>
  <si>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</si>
  <si>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</si>
  <si>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</si>
  <si>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</si>
  <si>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</si>
  <si>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</si>
  <si>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</si>
  <si>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</si>
  <si>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</si>
  <si>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</si>
  <si>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</si>
  <si>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</si>
  <si>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</si>
  <si>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</si>
  <si>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</si>
  <si>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</si>
  <si>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</si>
  <si>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</si>
  <si>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</si>
  <si>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</si>
  <si>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</si>
  <si>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</si>
  <si>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</si>
  <si>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</si>
  <si>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</si>
  <si>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</si>
  <si>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</si>
  <si>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</si>
  <si>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</si>
  <si>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</si>
  <si>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</si>
  <si>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</si>
  <si>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</si>
  <si>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</si>
  <si>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</si>
  <si>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</si>
  <si>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</si>
  <si>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</si>
  <si>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</si>
  <si>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</si>
  <si>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</si>
  <si>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</si>
  <si>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</si>
  <si>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</si>
  <si>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</si>
  <si>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</si>
  <si>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</si>
  <si>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</si>
  <si>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</si>
  <si>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</si>
  <si>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</si>
  <si>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</si>
  <si>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</si>
  <si>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</si>
  <si>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</si>
  <si>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</si>
  <si>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</si>
  <si>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</si>
  <si>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</si>
  <si>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</si>
  <si>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</si>
  <si>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</si>
  <si>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</si>
  <si>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</si>
  <si>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</si>
  <si>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</si>
  <si>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</si>
  <si>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</si>
  <si>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</si>
  <si>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</si>
  <si>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</si>
  <si>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</si>
  <si>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</si>
  <si>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</si>
  <si>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</si>
  <si>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</si>
  <si>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</si>
  <si>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</si>
  <si>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</si>
  <si>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</si>
  <si>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</si>
  <si>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</si>
  <si>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</si>
  <si>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</si>
  <si>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</si>
  <si>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</si>
  <si>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</si>
  <si>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</si>
  <si>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</si>
  <si>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</si>
  <si>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</si>
  <si>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</si>
  <si>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</si>
  <si>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</si>
  <si>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</si>
  <si>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</si>
  <si>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</si>
  <si>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</si>
  <si>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</si>
  <si>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</si>
  <si>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</si>
  <si>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</si>
  <si>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</si>
  <si>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</si>
  <si>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</si>
  <si>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</si>
  <si>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</si>
  <si>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</si>
  <si>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</si>
  <si>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</si>
  <si>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</si>
  <si>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</si>
  <si>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</si>
  <si>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</si>
  <si>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</si>
  <si>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</si>
  <si>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</si>
  <si>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</si>
  <si>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</si>
  <si>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</si>
  <si>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</si>
  <si>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</si>
  <si>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</si>
  <si>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</si>
  <si>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</si>
  <si>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</si>
  <si>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</si>
  <si>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</si>
  <si>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</si>
  <si>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</si>
  <si>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</si>
  <si>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</si>
  <si>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</si>
  <si>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</si>
  <si>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</si>
  <si>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</si>
  <si>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</si>
  <si>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</si>
  <si>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</si>
  <si>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</si>
  <si>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</si>
  <si>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</si>
  <si>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</si>
  <si>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</si>
  <si>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</si>
  <si>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</si>
  <si>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</si>
  <si>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</si>
  <si>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</si>
  <si>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</si>
  <si>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</si>
  <si>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</si>
  <si>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</si>
  <si>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</si>
  <si>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</si>
  <si>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</si>
  <si>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</si>
  <si>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</si>
  <si>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</si>
  <si>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</si>
  <si>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</si>
  <si>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</si>
  <si>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</si>
  <si>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</si>
  <si>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</si>
  <si>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</si>
  <si>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</si>
  <si>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</si>
  <si>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</si>
  <si>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</si>
  <si>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</si>
  <si>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</si>
  <si>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</si>
  <si>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</si>
  <si>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</si>
  <si>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</si>
  <si>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</si>
  <si>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</si>
  <si>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</si>
  <si>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</si>
  <si>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</si>
  <si>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</si>
  <si>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</si>
  <si>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</si>
  <si>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</si>
  <si>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</si>
  <si>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</si>
  <si>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</si>
  <si>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</si>
  <si>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</si>
  <si>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</si>
  <si>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</si>
  <si>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</si>
  <si>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</si>
  <si>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</si>
  <si>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</si>
  <si>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</si>
  <si>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</si>
  <si>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</si>
  <si>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</si>
  <si>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</si>
  <si>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</si>
  <si>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</si>
  <si>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</si>
  <si>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</si>
  <si>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</si>
  <si>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</si>
  <si>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</si>
  <si>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</si>
  <si>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</si>
  <si>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</si>
  <si>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</si>
  <si>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</si>
  <si>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</si>
  <si>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</si>
  <si>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</si>
  <si>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</si>
  <si>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</si>
  <si>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</si>
  <si>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</si>
  <si>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</si>
  <si>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</si>
  <si>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</si>
  <si>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</si>
  <si>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</si>
  <si>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</si>
  <si>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</si>
  <si>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</si>
  <si>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</si>
  <si>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</si>
  <si>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</si>
  <si>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</si>
  <si>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</si>
  <si>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</si>
  <si>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</si>
  <si>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</si>
  <si>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</si>
  <si>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</si>
  <si>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</si>
  <si>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</si>
  <si>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</si>
  <si>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</si>
  <si>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</si>
  <si>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</si>
  <si>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</si>
  <si>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</si>
  <si>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</si>
  <si>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</si>
  <si>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</si>
  <si>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</si>
  <si>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</si>
  <si>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</si>
  <si>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</si>
  <si>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</si>
  <si>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</si>
  <si>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</si>
  <si>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</si>
  <si>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</si>
  <si>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</si>
  <si>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</si>
  <si>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</si>
  <si>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</si>
  <si>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</si>
  <si>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</si>
  <si>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</si>
  <si>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</si>
  <si>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</si>
  <si>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</si>
  <si>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</si>
  <si>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</si>
  <si>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</si>
  <si>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</si>
  <si>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</si>
  <si>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</si>
  <si>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</si>
  <si>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</si>
  <si>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</si>
  <si>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</si>
  <si>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</si>
  <si>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</si>
  <si>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</si>
  <si>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</si>
  <si>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</si>
  <si>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</si>
  <si>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</si>
  <si>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</si>
  <si>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</si>
  <si>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</si>
  <si>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</si>
  <si>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</si>
  <si>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</si>
  <si>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</si>
  <si>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</si>
  <si>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</si>
  <si>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</si>
  <si>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</si>
  <si>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</si>
  <si>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</si>
  <si>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</si>
  <si>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</si>
  <si>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</si>
  <si>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</si>
  <si>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</si>
  <si>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</si>
  <si>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</si>
  <si>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</si>
  <si>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</si>
  <si>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</si>
  <si>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</si>
  <si>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</si>
  <si>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</si>
  <si>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</si>
  <si>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</si>
  <si>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</si>
  <si>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</si>
  <si>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</si>
  <si>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</si>
  <si>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</si>
  <si>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</si>
  <si>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</si>
  <si>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</si>
  <si>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</si>
  <si>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</si>
  <si>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</si>
  <si>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</si>
  <si>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</si>
  <si>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</si>
  <si>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</si>
  <si>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</si>
  <si>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</si>
  <si>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</si>
  <si>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</si>
  <si>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</si>
  <si>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</si>
  <si>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</si>
  <si>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</si>
  <si>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</si>
  <si>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</si>
  <si>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</si>
  <si>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</si>
  <si>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</si>
  <si>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</si>
  <si>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</si>
  <si>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</si>
  <si>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</si>
  <si>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</si>
  <si>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</si>
  <si>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</si>
  <si>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</si>
  <si>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</si>
  <si>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</si>
  <si>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</si>
  <si>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</si>
  <si>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</si>
  <si>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</si>
  <si>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</si>
  <si>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</si>
  <si>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</si>
  <si>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</si>
  <si>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</si>
  <si>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</si>
  <si>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</si>
  <si>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</si>
  <si>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</si>
  <si>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</si>
  <si>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</si>
  <si>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</si>
  <si>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</si>
  <si>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</si>
  <si>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</si>
  <si>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</si>
  <si>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</si>
  <si>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</si>
  <si>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</si>
  <si>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</si>
  <si>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</si>
  <si>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</si>
  <si>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</si>
  <si>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</si>
  <si>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</si>
  <si>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</si>
  <si>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</si>
  <si>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</si>
  <si>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</si>
  <si>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</si>
  <si>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</si>
  <si>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</si>
  <si>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</si>
  <si>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</si>
  <si>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</si>
  <si>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</si>
  <si>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</si>
  <si>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</si>
  <si>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</si>
  <si>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</si>
  <si>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</si>
  <si>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</si>
  <si>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</si>
  <si>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</si>
  <si>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</si>
  <si>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</si>
  <si>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</si>
  <si>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</si>
  <si>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</si>
  <si>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</si>
  <si>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</si>
  <si>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</si>
  <si>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</si>
  <si>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</si>
  <si>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</si>
  <si>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</si>
  <si>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</si>
  <si>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</si>
  <si>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</si>
  <si>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</si>
  <si>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</si>
  <si>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</si>
  <si>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</si>
  <si>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</si>
  <si>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</si>
  <si>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</si>
  <si>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</si>
  <si>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</si>
  <si>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</si>
  <si>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</si>
  <si>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</si>
  <si>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</si>
  <si>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</si>
  <si>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</si>
  <si>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</si>
  <si>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</si>
  <si>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</si>
  <si>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</si>
  <si>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</si>
  <si>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</si>
  <si>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</si>
  <si>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</si>
  <si>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</si>
  <si>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</si>
  <si>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</si>
  <si>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</si>
  <si>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</si>
  <si>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</si>
  <si>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</si>
  <si>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</si>
  <si>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</si>
  <si>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</si>
  <si>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</si>
  <si>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</si>
  <si>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</si>
  <si>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</si>
  <si>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</si>
  <si>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</si>
  <si>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</si>
  <si>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</si>
  <si>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</si>
  <si>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</si>
  <si>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</si>
  <si>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</si>
  <si>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</si>
  <si>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</si>
  <si>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</si>
  <si>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</si>
  <si>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</si>
  <si>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</si>
  <si>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</si>
  <si>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</si>
  <si>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</si>
  <si>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</si>
  <si>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</si>
  <si>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</si>
  <si>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</si>
  <si>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</si>
  <si>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</si>
  <si>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</si>
  <si>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</si>
  <si>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</si>
  <si>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</si>
  <si>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</si>
  <si>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</si>
  <si>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</si>
  <si>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</si>
  <si>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</si>
  <si>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</si>
  <si>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</si>
  <si>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</si>
  <si>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</si>
  <si>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</si>
  <si>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</si>
  <si>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</si>
  <si>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</si>
  <si>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</si>
  <si>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</si>
  <si>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</si>
  <si>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</si>
  <si>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</si>
  <si>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</si>
  <si>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</si>
  <si>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</si>
  <si>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</si>
  <si>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</si>
  <si>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</si>
  <si>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</si>
  <si>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</si>
  <si>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</si>
  <si>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</si>
  <si>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</si>
  <si>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</si>
  <si>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</si>
  <si>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</si>
  <si>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</si>
  <si>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</si>
  <si>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</si>
  <si>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</si>
  <si>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</si>
  <si>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</si>
  <si>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</si>
  <si>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</si>
  <si>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</si>
  <si>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</si>
  <si>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</si>
  <si>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</si>
  <si>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</si>
  <si>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</si>
  <si>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</si>
  <si>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</si>
  <si>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</si>
  <si>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</si>
  <si>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</si>
  <si>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</si>
  <si>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</si>
  <si>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</si>
  <si>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</si>
  <si>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</si>
  <si>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</si>
  <si>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</si>
  <si>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</si>
  <si>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</si>
  <si>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</si>
  <si>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</si>
  <si>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</si>
  <si>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</si>
  <si>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</si>
  <si>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</si>
  <si>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</si>
  <si>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</si>
  <si>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</si>
  <si>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</si>
  <si>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</si>
  <si>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</si>
  <si>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</si>
  <si>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</si>
  <si>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</si>
  <si>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</si>
  <si>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</si>
  <si>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</si>
  <si>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</si>
  <si>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</si>
  <si>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</si>
  <si>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</si>
  <si>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</si>
  <si>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</si>
  <si>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</si>
  <si>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</si>
  <si>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</si>
  <si>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</si>
  <si>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</si>
  <si>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</si>
  <si>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</si>
  <si>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</si>
  <si>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</si>
  <si>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</si>
  <si>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</si>
  <si>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</si>
  <si>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</si>
  <si>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</si>
  <si>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</si>
  <si>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</si>
  <si>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</si>
  <si>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</si>
  <si>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</si>
  <si>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</si>
  <si>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</si>
  <si>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</si>
  <si>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</si>
  <si>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</si>
  <si>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</si>
  <si>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</si>
  <si>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</si>
  <si>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</si>
  <si>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</si>
  <si>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</si>
  <si>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</si>
  <si>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</si>
  <si>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</si>
  <si>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</si>
  <si>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</si>
  <si>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</si>
  <si>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</si>
  <si>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</si>
  <si>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</si>
  <si>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</si>
  <si>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</si>
  <si>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</si>
  <si>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</si>
  <si>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</si>
  <si>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</si>
  <si>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</si>
  <si>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</si>
  <si>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</si>
  <si>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</si>
  <si>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</si>
  <si>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</si>
  <si>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</si>
  <si>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</si>
  <si>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</si>
  <si>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</si>
  <si>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</si>
  <si>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</si>
  <si>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</si>
  <si>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</si>
  <si>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</si>
  <si>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</si>
  <si>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</si>
  <si>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</si>
  <si>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</si>
  <si>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</si>
  <si>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</si>
  <si>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</si>
  <si>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</si>
  <si>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</si>
  <si>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</si>
  <si>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</si>
  <si>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</si>
  <si>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</si>
  <si>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</si>
  <si>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</si>
  <si>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</si>
  <si>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</si>
  <si>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</si>
  <si>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</si>
  <si>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</si>
  <si>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</si>
  <si>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</si>
  <si>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</si>
  <si>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</si>
  <si>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</si>
  <si>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</si>
  <si>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</si>
  <si>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</si>
  <si>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</si>
  <si>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</si>
  <si>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</si>
  <si>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</si>
  <si>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</si>
  <si>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</si>
  <si>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</si>
  <si>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</si>
  <si>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</si>
  <si>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</si>
  <si>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</si>
  <si>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</si>
  <si>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</si>
  <si>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</si>
  <si>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</si>
  <si>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</si>
  <si>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</si>
  <si>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</si>
  <si>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</si>
  <si>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</si>
  <si>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</si>
  <si>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</si>
  <si>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</si>
  <si>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</si>
  <si>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</si>
  <si>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</si>
  <si>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</si>
  <si>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</si>
  <si>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</si>
  <si>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</si>
  <si>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</si>
  <si>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</si>
  <si>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</si>
  <si>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</si>
  <si>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</si>
  <si>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</si>
  <si>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</si>
  <si>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</si>
  <si>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</si>
  <si>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</si>
  <si>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</si>
  <si>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</si>
  <si>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</si>
  <si>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</si>
  <si>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</si>
  <si>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</si>
  <si>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</si>
  <si>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</si>
  <si>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</si>
  <si>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</si>
  <si>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</si>
  <si>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</si>
  <si>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</si>
  <si>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</si>
  <si>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</si>
  <si>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</si>
  <si>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</si>
  <si>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</si>
  <si>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</si>
  <si>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</si>
  <si>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</si>
  <si>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</si>
  <si>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</si>
  <si>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</si>
  <si>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</si>
  <si>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</si>
  <si>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</si>
  <si>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</si>
  <si>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</si>
  <si>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</si>
  <si>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</si>
  <si>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</si>
  <si>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</si>
  <si>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</si>
  <si>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</si>
  <si>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</si>
  <si>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</si>
  <si>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</si>
  <si>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</si>
  <si>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</si>
  <si>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</si>
  <si>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</si>
  <si>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</si>
  <si>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</si>
  <si>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</si>
  <si>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</si>
  <si>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</si>
  <si>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</si>
  <si>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</si>
  <si>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</si>
  <si>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</si>
  <si>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</si>
  <si>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</si>
  <si>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</si>
  <si>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</si>
  <si>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</si>
  <si>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</si>
  <si>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</si>
  <si>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</si>
  <si>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</si>
  <si>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</si>
  <si>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</si>
  <si>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</si>
  <si>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</si>
  <si>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</si>
  <si>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</si>
  <si>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</si>
  <si>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</si>
  <si>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</si>
  <si>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</si>
  <si>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</si>
  <si>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</si>
  <si>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</si>
  <si>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</si>
  <si>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</si>
  <si>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</si>
  <si>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</si>
  <si>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</si>
  <si>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</si>
  <si>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</si>
  <si>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</si>
  <si>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</si>
  <si>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</si>
  <si>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</si>
  <si>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</si>
  <si>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</si>
  <si>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</si>
  <si>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</si>
  <si>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</si>
  <si>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</si>
  <si>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</si>
  <si>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</si>
  <si>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</si>
  <si>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</si>
  <si>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</si>
  <si>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</si>
  <si>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</si>
  <si>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</si>
  <si>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</si>
  <si>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</si>
  <si>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</si>
  <si>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</si>
  <si>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</si>
  <si>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</si>
  <si>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</si>
  <si>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</si>
  <si>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</si>
  <si>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</si>
  <si>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</si>
  <si>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</si>
  <si>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</si>
  <si>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</si>
  <si>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</si>
  <si>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</si>
  <si>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</si>
  <si>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</si>
  <si>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</si>
  <si>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</si>
  <si>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</si>
  <si>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</si>
  <si>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</si>
  <si>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</si>
  <si>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</si>
  <si>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</si>
  <si>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</si>
  <si>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</si>
  <si>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</si>
  <si>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</si>
  <si>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</si>
  <si>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</si>
  <si>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</si>
  <si>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</si>
  <si>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</si>
  <si>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</si>
  <si>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</si>
  <si>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</si>
  <si>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</si>
  <si>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</si>
  <si>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</si>
  <si>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</si>
  <si>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</si>
  <si>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</si>
  <si>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</si>
  <si>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</si>
  <si>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</si>
  <si>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</si>
  <si>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</si>
  <si>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</si>
  <si>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</si>
  <si>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</si>
  <si>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</si>
  <si>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</si>
  <si>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</si>
  <si>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</si>
  <si>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</si>
  <si>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</si>
  <si>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</si>
  <si>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</si>
  <si>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</si>
  <si>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</si>
  <si>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</si>
  <si>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</si>
  <si>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</si>
  <si>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</si>
  <si>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</si>
  <si>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</si>
  <si>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</si>
  <si>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</si>
  <si>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</si>
  <si>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</si>
  <si>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</si>
  <si>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</si>
  <si>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</si>
  <si>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</si>
  <si>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</si>
  <si>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</si>
  <si>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</si>
  <si>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</si>
  <si>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</si>
  <si>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</si>
  <si>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</si>
  <si>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</si>
  <si>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</si>
  <si>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</si>
  <si>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</si>
  <si>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</si>
  <si>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</si>
  <si>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</si>
  <si>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</si>
  <si>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</si>
  <si>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</si>
  <si>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</si>
  <si>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</si>
  <si>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</si>
  <si>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</si>
  <si>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</si>
  <si>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</si>
  <si>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</si>
  <si>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</si>
  <si>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</si>
  <si>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</si>
  <si>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</si>
  <si>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</si>
  <si>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</si>
  <si>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</si>
  <si>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</si>
  <si>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</si>
  <si>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</si>
  <si>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</si>
  <si>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</si>
  <si>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</si>
  <si>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</si>
  <si>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</si>
  <si>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</si>
  <si>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</si>
  <si>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</si>
  <si>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</si>
  <si>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</si>
  <si>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</si>
  <si>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</si>
  <si>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</si>
  <si>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</si>
  <si>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</si>
  <si>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</si>
  <si>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</si>
  <si>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</si>
  <si>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</si>
  <si>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</si>
  <si>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</si>
  <si>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</si>
  <si>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</si>
  <si>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</si>
  <si>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</si>
  <si>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</si>
  <si>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</si>
  <si>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</si>
  <si>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</si>
  <si>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</si>
  <si>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</si>
  <si>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</si>
  <si>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</si>
  <si>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</si>
  <si>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</si>
  <si>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</si>
  <si>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</si>
  <si>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</si>
  <si>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</si>
  <si>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</si>
  <si>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</si>
  <si>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</si>
  <si>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</si>
  <si>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</si>
  <si>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</si>
  <si>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</si>
  <si>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</si>
  <si>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</si>
  <si>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</si>
  <si>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</si>
  <si>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</si>
  <si>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</si>
  <si>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</si>
  <si>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</si>
  <si>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</si>
  <si>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</si>
  <si>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</si>
  <si>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</si>
  <si>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</si>
  <si>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</si>
  <si>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</si>
  <si>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</si>
  <si>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</si>
  <si>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</si>
  <si>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</si>
  <si>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</si>
  <si>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</si>
  <si>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</si>
  <si>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</si>
  <si>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</si>
  <si>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</si>
  <si>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</si>
  <si>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</si>
  <si>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</si>
  <si>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</si>
  <si>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</si>
  <si>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</si>
  <si>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</si>
  <si>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</si>
  <si>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</si>
  <si>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</si>
  <si>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</si>
  <si>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</si>
  <si>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</si>
  <si>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</si>
  <si>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</si>
  <si>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</si>
  <si>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</si>
  <si>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</si>
  <si>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</si>
  <si>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</si>
  <si>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</si>
  <si>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</si>
  <si>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</si>
  <si>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</si>
  <si>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</si>
  <si>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</si>
  <si>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</si>
  <si>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</si>
  <si>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</si>
  <si>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</si>
  <si>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</si>
  <si>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</si>
  <si>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</si>
  <si>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</si>
  <si>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</si>
  <si>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</si>
  <si>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</si>
  <si>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</si>
  <si>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</si>
  <si>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</si>
  <si>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</si>
  <si>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</si>
  <si>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</si>
  <si>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</si>
  <si>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</si>
  <si>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</si>
  <si>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</si>
  <si>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</si>
  <si>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</si>
  <si>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</si>
  <si>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</si>
  <si>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</si>
  <si>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</si>
  <si>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</si>
  <si>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</si>
  <si>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</si>
  <si>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</si>
  <si>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</si>
  <si>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</si>
  <si>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</si>
  <si>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</si>
  <si>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</si>
  <si>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</si>
  <si>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</si>
  <si>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</si>
  <si>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</si>
  <si>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</si>
  <si>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</si>
  <si>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</si>
  <si>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</si>
  <si>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</si>
  <si>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</si>
  <si>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</si>
  <si>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</si>
  <si>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</si>
  <si>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</si>
  <si>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</si>
  <si>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</si>
  <si>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</si>
  <si>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</si>
  <si>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</si>
  <si>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</si>
  <si>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</si>
  <si>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</si>
  <si>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</si>
  <si>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</si>
  <si>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</si>
  <si>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</si>
  <si>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</si>
  <si>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</si>
  <si>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</si>
  <si>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</si>
  <si>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</si>
  <si>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</si>
  <si>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</si>
  <si>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</si>
  <si>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</si>
  <si>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</si>
  <si>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</si>
  <si>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</si>
  <si>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</si>
  <si>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</si>
  <si>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</si>
  <si>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</si>
  <si>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</si>
  <si>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</si>
  <si>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</si>
  <si>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</si>
  <si>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</si>
  <si>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</si>
  <si>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</si>
  <si>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</si>
  <si>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</si>
  <si>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</si>
  <si>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</si>
  <si>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</si>
  <si>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</si>
  <si>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</si>
  <si>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</si>
  <si>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</si>
  <si>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</si>
  <si>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</si>
  <si>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</si>
  <si>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</si>
  <si>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</si>
  <si>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</si>
  <si>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</si>
  <si>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</si>
  <si>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</si>
  <si>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</si>
  <si>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</si>
  <si>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</si>
  <si>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</si>
  <si>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</si>
  <si>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</si>
  <si>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</si>
  <si>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</si>
  <si>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</si>
  <si>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</si>
  <si>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</si>
  <si>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</si>
  <si>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</si>
  <si>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</si>
  <si>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</si>
  <si>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</si>
  <si>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</si>
  <si>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</si>
  <si>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</si>
  <si>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</si>
  <si>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</si>
  <si>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</si>
  <si>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</si>
  <si>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</si>
  <si>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</si>
  <si>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</si>
  <si>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</si>
  <si>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</si>
  <si>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</si>
  <si>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</si>
  <si>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</si>
  <si>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</si>
  <si>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</si>
  <si>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</si>
  <si>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</si>
  <si>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</si>
  <si>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</si>
  <si>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</si>
  <si>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</si>
  <si>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</si>
  <si>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</si>
  <si>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</si>
  <si>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</si>
  <si>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</si>
  <si>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</si>
  <si>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</si>
  <si>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</si>
  <si>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</si>
  <si>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</si>
  <si>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</si>
  <si>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</si>
  <si>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</si>
  <si>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</si>
  <si>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</si>
  <si>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</si>
  <si>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</si>
  <si>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</si>
  <si>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</si>
  <si>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</si>
  <si>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</si>
  <si>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</si>
  <si>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</si>
  <si>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</si>
  <si>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</si>
  <si>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</si>
  <si>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</si>
  <si>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</si>
  <si>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</si>
  <si>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</si>
  <si>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</si>
  <si>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</si>
  <si>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</si>
  <si>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</si>
  <si>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</si>
  <si>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</si>
  <si>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</si>
  <si>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</si>
  <si>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</si>
  <si>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</si>
  <si>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</si>
  <si>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</si>
  <si>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</si>
  <si>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</si>
  <si>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</si>
  <si>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</si>
  <si>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</si>
  <si>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</si>
  <si>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</si>
  <si>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</si>
  <si>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</si>
  <si>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</si>
  <si>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</si>
  <si>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</si>
  <si>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</si>
  <si>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</si>
  <si>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</si>
  <si>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</si>
  <si>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</si>
  <si>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</si>
  <si>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</si>
  <si>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</si>
  <si>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</si>
  <si>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</si>
  <si>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</si>
  <si>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</si>
  <si>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</si>
  <si>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</si>
  <si>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</si>
  <si>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</si>
  <si>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</si>
  <si>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</si>
  <si>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</si>
  <si>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</si>
  <si>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</si>
  <si>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</si>
  <si>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</si>
  <si>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</si>
  <si>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</si>
  <si>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</si>
  <si>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</si>
  <si>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</si>
  <si>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</si>
  <si>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</si>
  <si>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</si>
  <si>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</si>
  <si>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</si>
  <si>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</si>
  <si>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</si>
  <si>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</si>
  <si>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</si>
  <si>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</si>
  <si>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</si>
  <si>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</si>
  <si>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</si>
  <si>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</si>
  <si>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</si>
  <si>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</si>
  <si>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</si>
  <si>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</si>
  <si>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</si>
  <si>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</si>
  <si>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</si>
  <si>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</si>
  <si>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</si>
  <si>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</si>
  <si>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</si>
  <si>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</si>
  <si>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</si>
  <si>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</si>
  <si>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</si>
  <si>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</si>
  <si>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</si>
  <si>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</si>
  <si>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</si>
  <si>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</si>
  <si>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</si>
  <si>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</si>
  <si>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</si>
  <si>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</si>
  <si>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</si>
  <si>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</si>
  <si>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</si>
  <si>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</si>
  <si>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</si>
  <si>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</si>
  <si>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</si>
  <si>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</si>
  <si>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</si>
  <si>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</si>
  <si>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</si>
  <si>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</si>
  <si>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</si>
  <si>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</si>
  <si>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</si>
  <si>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</si>
  <si>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</si>
  <si>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</si>
  <si>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</si>
  <si>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</si>
  <si>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</si>
  <si>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</si>
  <si>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</si>
  <si>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</si>
  <si>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</si>
  <si>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</si>
  <si>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</si>
  <si>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</si>
  <si>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</si>
  <si>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</si>
  <si>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</si>
  <si>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</si>
  <si>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</si>
  <si>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</si>
  <si>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</si>
  <si>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</si>
  <si>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</si>
  <si>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</si>
  <si>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</si>
  <si>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</si>
  <si>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</si>
  <si>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</si>
  <si>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</si>
  <si>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</si>
  <si>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</si>
  <si>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</si>
  <si>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</si>
  <si>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</si>
  <si>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</si>
  <si>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</si>
  <si>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</si>
  <si>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</si>
  <si>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</si>
  <si>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</si>
  <si>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</si>
  <si>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</si>
  <si>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</si>
  <si>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</si>
  <si>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</si>
  <si>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</si>
  <si>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</si>
  <si>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</si>
  <si>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</si>
  <si>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</si>
  <si>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</si>
  <si>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</si>
  <si>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</si>
  <si>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</si>
  <si>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</si>
  <si>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</si>
  <si>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</si>
  <si>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</si>
  <si>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</si>
  <si>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</si>
  <si>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</si>
  <si>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</si>
  <si>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</si>
  <si>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</si>
  <si>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</si>
  <si>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</si>
  <si>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</si>
  <si>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</si>
  <si>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</si>
  <si>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</si>
  <si>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</si>
  <si>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</si>
  <si>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</si>
  <si>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</si>
  <si>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</si>
  <si>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</si>
  <si>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</si>
  <si>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</si>
  <si>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</si>
  <si>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</si>
  <si>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</si>
  <si>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</si>
  <si>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</si>
  <si>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</si>
  <si>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</si>
  <si>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</si>
  <si>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</si>
  <si>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</si>
  <si>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</si>
  <si>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</si>
  <si>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</si>
  <si>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</si>
  <si>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</si>
  <si>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</si>
  <si>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</si>
  <si>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</si>
  <si>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</si>
  <si>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</si>
  <si>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</si>
  <si>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</si>
  <si>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</si>
  <si>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</si>
  <si>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</si>
  <si>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</si>
  <si>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</si>
  <si>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</si>
  <si>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</si>
  <si>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</si>
  <si>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</si>
  <si>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</si>
  <si>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</si>
  <si>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</si>
  <si>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</si>
  <si>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</si>
  <si>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</si>
  <si>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</si>
  <si>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</si>
  <si>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</si>
  <si>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</si>
  <si>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</si>
  <si>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</si>
  <si>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</si>
  <si>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</si>
  <si>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</si>
  <si>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</si>
  <si>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</si>
  <si>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</si>
  <si>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</si>
  <si>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</si>
  <si>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</si>
  <si>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</si>
  <si>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</si>
  <si>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</si>
  <si>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</si>
  <si>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</si>
  <si>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</si>
  <si>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</si>
  <si>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</si>
  <si>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</si>
  <si>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</si>
  <si>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</si>
  <si>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</si>
  <si>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</si>
  <si>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</si>
  <si>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</si>
  <si>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</si>
  <si>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</si>
  <si>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</si>
  <si>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</si>
  <si>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</si>
  <si>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</si>
  <si>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</si>
  <si>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</si>
  <si>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</si>
  <si>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</si>
  <si>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</si>
  <si>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</si>
  <si>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</si>
  <si>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</si>
  <si>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</si>
  <si>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</si>
  <si>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</si>
  <si>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</si>
  <si>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</si>
  <si>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</si>
  <si>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</si>
  <si>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</si>
  <si>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</si>
  <si>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</si>
  <si>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</si>
  <si>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</si>
  <si>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</si>
  <si>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</si>
  <si>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</si>
  <si>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</si>
  <si>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</si>
  <si>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</si>
  <si>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</si>
  <si>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</si>
  <si>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</si>
  <si>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</si>
  <si>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</si>
  <si>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</si>
  <si>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</si>
  <si>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</si>
  <si>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</si>
  <si>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</si>
  <si>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</si>
  <si>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</si>
  <si>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</si>
  <si>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</si>
  <si>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</si>
  <si>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</si>
  <si>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</si>
  <si>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</si>
  <si>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</si>
  <si>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</si>
  <si>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</si>
  <si>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</si>
  <si>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</si>
  <si>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</si>
  <si>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</si>
  <si>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</si>
  <si>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</si>
  <si>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</si>
  <si>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</si>
  <si>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</si>
  <si>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</si>
  <si>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</si>
  <si>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</si>
  <si>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</si>
  <si>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</si>
  <si>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</si>
  <si>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</si>
  <si>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</si>
  <si>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</si>
  <si>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</si>
  <si>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</si>
  <si>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</si>
  <si>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</si>
  <si>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</si>
  <si>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</si>
  <si>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</si>
  <si>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</si>
  <si>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</si>
  <si>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</si>
  <si>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</si>
  <si>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</si>
  <si>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</si>
  <si>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</si>
  <si>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</si>
  <si>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</si>
  <si>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</si>
  <si>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</si>
  <si>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</si>
  <si>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</si>
  <si>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</si>
  <si>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</si>
  <si>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</si>
  <si>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</si>
  <si>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</si>
  <si>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</si>
  <si>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</si>
  <si>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</si>
  <si>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</si>
  <si>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</si>
  <si>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</si>
  <si>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</si>
  <si>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</si>
  <si>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</si>
  <si>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</si>
  <si>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</si>
  <si>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</si>
  <si>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</si>
  <si>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</si>
  <si>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</si>
  <si>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</si>
  <si>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</si>
  <si>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</si>
  <si>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</si>
  <si>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</si>
  <si>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</si>
  <si>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</si>
  <si>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</si>
  <si>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</si>
  <si>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</si>
  <si>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</si>
  <si>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</si>
  <si>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</si>
  <si>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</si>
  <si>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</si>
  <si>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</si>
  <si>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</si>
  <si>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</si>
  <si>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</si>
  <si>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</si>
  <si>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</si>
  <si>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</si>
  <si>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</si>
  <si>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</si>
  <si>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</si>
  <si>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</si>
  <si>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</si>
  <si>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</si>
  <si>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</si>
  <si>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</si>
  <si>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</si>
  <si>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</si>
  <si>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</si>
  <si>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</si>
  <si>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</si>
  <si>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</si>
  <si>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</si>
  <si>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</si>
  <si>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</si>
  <si>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</si>
  <si>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</si>
  <si>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</si>
  <si>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</si>
  <si>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</si>
  <si>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</si>
  <si>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</si>
  <si>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</si>
  <si>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</si>
  <si>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</si>
  <si>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</si>
  <si>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</si>
  <si>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</si>
  <si>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</si>
  <si>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</si>
  <si>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</si>
  <si>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</si>
  <si>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</si>
  <si>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</si>
  <si>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</si>
  <si>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</si>
  <si>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</si>
  <si>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</si>
  <si>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</si>
  <si>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</si>
  <si>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</si>
  <si>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</si>
  <si>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</si>
  <si>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</si>
  <si>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</si>
  <si>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</si>
  <si>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</si>
  <si>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</si>
  <si>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</si>
  <si>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</si>
  <si>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</si>
  <si>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</si>
  <si>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</si>
  <si>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</si>
  <si>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</si>
  <si>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</si>
  <si>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</si>
  <si>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</si>
  <si>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</si>
  <si>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</si>
  <si>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</si>
  <si>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</si>
  <si>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</si>
  <si>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</si>
  <si>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</si>
  <si>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</si>
  <si>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</si>
  <si>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</si>
  <si>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</si>
  <si>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</si>
  <si>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</si>
  <si>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</si>
  <si>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</si>
  <si>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</si>
  <si>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</si>
  <si>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</si>
  <si>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</si>
  <si>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</si>
  <si>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</si>
  <si>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</si>
  <si>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</si>
  <si>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</si>
  <si>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</si>
  <si>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</si>
  <si>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</si>
  <si>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</si>
  <si>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</si>
  <si>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</si>
  <si>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</si>
  <si>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</si>
  <si>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</si>
  <si>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</si>
  <si>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</si>
  <si>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</si>
  <si>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</si>
  <si>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</si>
  <si>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</si>
  <si>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</si>
  <si>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</si>
  <si>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</si>
  <si>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</si>
  <si>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</si>
  <si>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</si>
  <si>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</si>
  <si>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</si>
  <si>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</si>
  <si>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</si>
  <si>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</si>
  <si>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</si>
  <si>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</si>
  <si>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</si>
  <si>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</si>
  <si>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</si>
  <si>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</si>
  <si>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</si>
  <si>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</si>
  <si>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</si>
  <si>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</si>
  <si>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</si>
  <si>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</si>
  <si>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</si>
  <si>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</si>
  <si>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</si>
  <si>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</si>
  <si>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</si>
  <si>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</si>
  <si>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</si>
  <si>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</si>
  <si>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</si>
  <si>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</si>
  <si>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</si>
  <si>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</si>
  <si>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</si>
  <si>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</si>
  <si>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</si>
  <si>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</si>
  <si>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</si>
  <si>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</si>
  <si>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</si>
  <si>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</si>
  <si>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</si>
  <si>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</si>
  <si>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</si>
  <si>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</si>
  <si>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</si>
  <si>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</si>
  <si>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</si>
  <si>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</si>
  <si>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</si>
  <si>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</si>
  <si>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</si>
  <si>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</si>
  <si>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</si>
  <si>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</si>
  <si>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</si>
  <si>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</si>
  <si>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</si>
  <si>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</si>
  <si>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</si>
  <si>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</si>
  <si>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</si>
  <si>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</si>
  <si>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</si>
  <si>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</si>
  <si>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</si>
  <si>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</si>
  <si>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</si>
  <si>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</si>
  <si>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</si>
  <si>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</si>
  <si>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</si>
  <si>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</si>
  <si>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</si>
  <si>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</si>
  <si>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</si>
  <si>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</si>
  <si>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</si>
  <si>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</si>
  <si>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</si>
  <si>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</si>
  <si>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</si>
  <si>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</si>
  <si>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</si>
  <si>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</si>
  <si>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</si>
  <si>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</si>
  <si>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</si>
  <si>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</si>
  <si>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</si>
  <si>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</si>
  <si>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</si>
  <si>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</si>
  <si>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</si>
  <si>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</si>
  <si>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</si>
  <si>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</si>
  <si>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</si>
  <si>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</si>
  <si>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</si>
  <si>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</si>
  <si>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</si>
  <si>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</si>
  <si>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</si>
  <si>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</si>
  <si>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</si>
  <si>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</si>
  <si>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</si>
  <si>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</si>
  <si>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</si>
  <si>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</si>
  <si>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</si>
  <si>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</si>
  <si>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</si>
  <si>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</si>
  <si>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</si>
  <si>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</si>
  <si>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</si>
  <si>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</si>
  <si>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</si>
  <si>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</si>
  <si>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</si>
  <si>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</si>
  <si>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</si>
  <si>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</si>
  <si>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</si>
  <si>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</si>
  <si>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</si>
  <si>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</si>
  <si>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</si>
  <si>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</si>
  <si>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</si>
  <si>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</si>
  <si>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</si>
  <si>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</si>
  <si>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</si>
  <si>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</si>
  <si>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</si>
  <si>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</si>
  <si>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</si>
  <si>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</si>
  <si>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</si>
  <si>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</si>
  <si>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</si>
  <si>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</si>
  <si>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</si>
  <si>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</si>
  <si>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</si>
  <si>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</si>
  <si>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</si>
  <si>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</si>
  <si>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</si>
  <si>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</si>
  <si>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</si>
  <si>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</si>
  <si>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</si>
  <si>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</si>
  <si>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</si>
  <si>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</si>
  <si>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</si>
  <si>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</si>
  <si>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</si>
  <si>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</si>
  <si>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</si>
  <si>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</si>
  <si>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</si>
  <si>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</si>
  <si>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</si>
  <si>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</si>
  <si>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</si>
  <si>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</si>
  <si>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</si>
  <si>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</si>
  <si>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</si>
  <si>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</si>
  <si>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</si>
  <si>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</si>
  <si>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</si>
  <si>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</si>
  <si>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</si>
  <si>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</si>
  <si>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</si>
  <si>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</si>
  <si>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</si>
  <si>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</si>
  <si>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</si>
  <si>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</si>
  <si>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</si>
  <si>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</si>
  <si>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</si>
  <si>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</si>
  <si>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</si>
  <si>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</si>
  <si>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</si>
  <si>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</si>
  <si>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</si>
  <si>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</si>
  <si>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</si>
  <si>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</si>
  <si>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</si>
  <si>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</si>
  <si>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</si>
  <si>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</si>
  <si>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</si>
  <si>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</si>
  <si>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</si>
  <si>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</si>
  <si>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</si>
  <si>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</si>
  <si>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</si>
  <si>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</si>
  <si>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</si>
  <si>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</si>
  <si>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</si>
  <si>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</si>
  <si>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</si>
  <si>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</si>
  <si>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</si>
  <si>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</si>
  <si>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</si>
  <si>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</si>
  <si>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</si>
  <si>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</si>
  <si>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</si>
  <si>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</si>
  <si>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</si>
  <si>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</si>
  <si>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</si>
  <si>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</si>
  <si>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</si>
  <si>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</si>
  <si>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</si>
  <si>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</si>
  <si>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</si>
  <si>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</si>
  <si>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</si>
  <si>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</si>
  <si>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</si>
  <si>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</si>
  <si>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</si>
  <si>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</si>
  <si>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</si>
  <si>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</si>
  <si>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</si>
  <si>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</si>
  <si>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</si>
  <si>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</si>
  <si>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</si>
  <si>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</si>
  <si>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</si>
  <si>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</si>
  <si>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</si>
  <si>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</si>
  <si>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</si>
  <si>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</si>
  <si>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</si>
  <si>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</si>
  <si>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</si>
  <si>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</si>
  <si>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</si>
  <si>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</si>
  <si>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</si>
  <si>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</si>
  <si>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</si>
  <si>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</si>
  <si>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</si>
  <si>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</si>
  <si>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</si>
  <si>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</si>
  <si>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</si>
  <si>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</si>
  <si>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</si>
  <si>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</si>
  <si>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</si>
  <si>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</si>
  <si>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</si>
  <si>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</si>
  <si>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</si>
  <si>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</si>
  <si>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</si>
  <si>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</si>
  <si>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</si>
  <si>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</si>
  <si>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</si>
  <si>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</si>
  <si>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</si>
  <si>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</si>
  <si>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</si>
  <si>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</si>
  <si>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</si>
  <si>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</si>
  <si>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</si>
  <si>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</si>
  <si>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</si>
  <si>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</si>
  <si>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</si>
  <si>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</si>
  <si>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</si>
  <si>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</si>
  <si>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</si>
  <si>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</si>
  <si>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</si>
  <si>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</si>
  <si>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</si>
  <si>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</si>
  <si>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</si>
  <si>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</si>
  <si>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</si>
  <si>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</si>
  <si>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</si>
  <si>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</si>
  <si>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</si>
  <si>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</si>
  <si>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</si>
  <si>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</si>
  <si>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</si>
  <si>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</si>
  <si>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</si>
  <si>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</si>
  <si>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</si>
  <si>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</si>
  <si>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</si>
  <si>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</si>
  <si>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</si>
  <si>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</si>
  <si>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</si>
  <si>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</si>
  <si>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</si>
  <si>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</si>
  <si>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</si>
  <si>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</si>
  <si>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</si>
  <si>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</si>
  <si>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</si>
  <si>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</si>
  <si>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</si>
  <si>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</si>
  <si>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</si>
  <si>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</si>
  <si>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</si>
  <si>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</si>
  <si>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</si>
  <si>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</si>
  <si>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</si>
  <si>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</si>
  <si>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</si>
  <si>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</si>
  <si>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</si>
  <si>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</si>
  <si>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</si>
  <si>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</si>
  <si>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</si>
  <si>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</si>
  <si>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</si>
  <si>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</si>
  <si>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</si>
  <si>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</si>
  <si>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</si>
  <si>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</si>
  <si>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</si>
  <si>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</si>
  <si>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</si>
  <si>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</si>
  <si>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</si>
  <si>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</si>
  <si>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</si>
  <si>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</si>
  <si>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</si>
  <si>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</si>
  <si>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</si>
  <si>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</si>
  <si>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</si>
  <si>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</si>
  <si>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</si>
  <si>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</si>
  <si>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</si>
  <si>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</si>
  <si>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</si>
  <si>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</si>
  <si>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</si>
  <si>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</si>
  <si>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</si>
  <si>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</si>
  <si>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</si>
  <si>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</si>
  <si>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</si>
  <si>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</si>
  <si>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</si>
  <si>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</si>
  <si>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</si>
  <si>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</si>
  <si>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</si>
  <si>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</si>
  <si>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</si>
  <si>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</si>
  <si>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</si>
  <si>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</si>
  <si>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</si>
  <si>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</si>
  <si>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</si>
  <si>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</si>
  <si>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</si>
  <si>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</si>
  <si>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</si>
  <si>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</si>
  <si>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</si>
  <si>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</si>
  <si>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</si>
  <si>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</si>
  <si>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</si>
  <si>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</si>
  <si>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</si>
  <si>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</si>
  <si>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</si>
  <si>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</si>
  <si>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</si>
  <si>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</si>
  <si>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</si>
  <si>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</si>
  <si>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</si>
  <si>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</si>
  <si>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</si>
  <si>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</si>
  <si>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</si>
  <si>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</si>
  <si>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</si>
  <si>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</si>
  <si>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</si>
  <si>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</si>
  <si>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</si>
  <si>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</si>
  <si>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</si>
  <si>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</si>
  <si>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</si>
  <si>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</si>
  <si>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</si>
  <si>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</si>
  <si>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</si>
  <si>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</si>
  <si>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</si>
  <si>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</si>
  <si>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</si>
  <si>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</si>
  <si>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</si>
  <si>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</si>
  <si>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</si>
  <si>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</si>
  <si>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</si>
  <si>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</si>
  <si>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</si>
  <si>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</si>
  <si>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</si>
  <si>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</si>
  <si>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</si>
  <si>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</si>
  <si>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</si>
  <si>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</si>
  <si>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</si>
  <si>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</si>
  <si>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</si>
  <si>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</si>
  <si>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</si>
  <si>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</si>
  <si>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</si>
  <si>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</si>
  <si>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</si>
  <si>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</si>
  <si>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</si>
  <si>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</si>
  <si>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</si>
  <si>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</si>
  <si>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</si>
  <si>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</si>
  <si>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</si>
  <si>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</si>
  <si>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</si>
  <si>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</si>
  <si>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</si>
  <si>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</si>
  <si>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</si>
  <si>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</si>
  <si>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</si>
  <si>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</si>
  <si>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</si>
  <si>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</si>
  <si>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</si>
  <si>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</si>
  <si>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</si>
  <si>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</si>
  <si>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</si>
  <si>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</si>
  <si>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</si>
  <si>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</si>
  <si>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</si>
  <si>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</si>
  <si>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</si>
  <si>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</si>
  <si>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</si>
  <si>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</si>
  <si>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</si>
  <si>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</si>
  <si>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</si>
  <si>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</si>
  <si>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</si>
  <si>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</si>
  <si>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</si>
  <si>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</si>
  <si>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</si>
  <si>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</si>
  <si>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</si>
  <si>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</si>
  <si>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</si>
  <si>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</si>
  <si>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</si>
  <si>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</si>
  <si>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</si>
  <si>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</si>
  <si>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</si>
  <si>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</si>
  <si>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</si>
  <si>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</si>
  <si>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</si>
  <si>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</si>
  <si>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</si>
  <si>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</si>
  <si>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</si>
  <si>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</si>
  <si>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</si>
  <si>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</si>
  <si>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</si>
  <si>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</si>
  <si>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</si>
  <si>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</si>
  <si>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</si>
  <si>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</si>
  <si>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</si>
  <si>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</si>
  <si>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</si>
  <si>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</si>
  <si>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</si>
  <si>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</si>
  <si>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</si>
  <si>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</si>
  <si>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</si>
  <si>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</si>
  <si>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</si>
  <si>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</si>
  <si>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</si>
  <si>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</si>
  <si>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</si>
  <si>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</si>
  <si>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</si>
  <si>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</si>
  <si>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</si>
  <si>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</si>
  <si>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</si>
  <si>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</si>
  <si>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</si>
  <si>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</si>
  <si>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</si>
  <si>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</si>
  <si>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</si>
  <si>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</si>
  <si>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</si>
  <si>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</si>
  <si>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</si>
  <si>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</si>
  <si>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</si>
  <si>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</si>
  <si>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</si>
  <si>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</si>
  <si>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</si>
  <si>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</si>
  <si>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</si>
  <si>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</si>
  <si>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</si>
  <si>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</si>
  <si>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</si>
  <si>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</si>
  <si>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</si>
  <si>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</si>
  <si>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</si>
  <si>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</si>
  <si>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</si>
  <si>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</si>
  <si>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</si>
  <si>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</si>
  <si>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</si>
  <si>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</si>
  <si>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</si>
  <si>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</si>
  <si>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</si>
  <si>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</si>
  <si>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</si>
  <si>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</si>
  <si>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</si>
  <si>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</si>
  <si>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</si>
  <si>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</si>
  <si>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</si>
  <si>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</si>
  <si>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</si>
  <si>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</si>
  <si>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</si>
  <si>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</si>
  <si>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</si>
  <si>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</si>
  <si>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</si>
  <si>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</si>
  <si>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</si>
  <si>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</si>
  <si>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</si>
  <si>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</si>
  <si>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</si>
  <si>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</si>
  <si>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</si>
  <si>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</si>
  <si>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</si>
  <si>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</si>
  <si>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</si>
  <si>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</si>
  <si>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</si>
  <si>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</si>
  <si>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</si>
  <si>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</si>
  <si>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</si>
  <si>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</si>
  <si>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</si>
  <si>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</si>
  <si>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</si>
  <si>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</si>
  <si>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</si>
  <si>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</si>
  <si>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</si>
  <si>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</si>
  <si>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</si>
  <si>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</si>
  <si>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</si>
  <si>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</si>
  <si>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</si>
  <si>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</si>
  <si>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</si>
  <si>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</si>
  <si>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</si>
  <si>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</si>
  <si>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</si>
  <si>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</si>
  <si>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</si>
  <si>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</si>
  <si>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</si>
  <si>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</si>
  <si>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</si>
  <si>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</si>
  <si>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</si>
  <si>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</si>
  <si>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</si>
  <si>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</si>
  <si>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</si>
  <si>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</si>
  <si>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</si>
  <si>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</si>
  <si>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</si>
  <si>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</si>
  <si>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</si>
  <si>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</si>
  <si>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</si>
  <si>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</si>
  <si>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</si>
  <si>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</si>
  <si>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</si>
  <si>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</si>
  <si>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</si>
  <si>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</si>
  <si>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</si>
  <si>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</si>
  <si>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</si>
  <si>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</si>
  <si>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</si>
  <si>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</si>
  <si>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</si>
  <si>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</si>
  <si>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</si>
  <si>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</si>
  <si>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</si>
  <si>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</si>
  <si>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</si>
  <si>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</si>
  <si>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</si>
  <si>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</si>
  <si>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</si>
  <si>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</si>
  <si>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</si>
  <si>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</si>
  <si>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</si>
  <si>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</si>
  <si>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</si>
  <si>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</si>
  <si>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</si>
  <si>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</si>
  <si>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</si>
  <si>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</si>
  <si>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</si>
  <si>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</si>
  <si>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</si>
  <si>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</si>
  <si>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</si>
  <si>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</si>
  <si>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</si>
  <si>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</si>
  <si>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</si>
  <si>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</si>
  <si>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</si>
  <si>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</si>
  <si>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</si>
  <si>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</si>
  <si>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</si>
  <si>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</si>
  <si>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</si>
  <si>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</si>
  <si>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</si>
  <si>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</si>
  <si>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</si>
  <si>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</si>
  <si>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</si>
  <si>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</si>
  <si>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</si>
  <si>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</si>
  <si>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</si>
  <si>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</si>
  <si>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</si>
  <si>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</si>
  <si>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</si>
  <si>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</si>
  <si>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</si>
  <si>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</si>
  <si>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</si>
  <si>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</si>
  <si>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</si>
  <si>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</si>
  <si>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</si>
  <si>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</si>
  <si>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</si>
  <si>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</si>
  <si>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</si>
  <si>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</si>
  <si>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</si>
  <si>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</si>
  <si>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</si>
  <si>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</si>
  <si>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</si>
  <si>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</si>
  <si>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</si>
  <si>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</si>
  <si>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</si>
  <si>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</si>
  <si>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</si>
  <si>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</si>
  <si>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</si>
  <si>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</si>
  <si>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</si>
  <si>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</si>
  <si>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</si>
  <si>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</si>
  <si>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</si>
  <si>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</si>
  <si>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</si>
  <si>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</si>
  <si>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</si>
  <si>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</si>
  <si>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</si>
  <si>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</si>
  <si>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</si>
  <si>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</si>
  <si>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</si>
  <si>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</si>
  <si>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</si>
  <si>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</si>
  <si>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</si>
  <si>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</si>
  <si>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</si>
  <si>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</si>
  <si>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</si>
  <si>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</si>
  <si>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</si>
  <si>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</si>
  <si>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</si>
  <si>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</si>
  <si>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</si>
  <si>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</si>
  <si>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</si>
  <si>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</si>
  <si>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</si>
  <si>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</si>
  <si>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</si>
  <si>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</si>
  <si>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</si>
  <si>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</si>
  <si>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</si>
  <si>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</si>
  <si>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</si>
  <si>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</si>
  <si>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</si>
  <si>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</si>
  <si>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</si>
  <si>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</si>
  <si>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</si>
  <si>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</si>
  <si>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</si>
  <si>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</si>
  <si>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</si>
  <si>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</si>
  <si>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</si>
  <si>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</si>
  <si>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</si>
  <si>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</si>
  <si>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</si>
  <si>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</si>
  <si>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</si>
  <si>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</si>
  <si>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</si>
  <si>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</si>
  <si>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</si>
  <si>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</si>
  <si>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</si>
  <si>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</si>
  <si>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</si>
  <si>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</si>
  <si>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</si>
  <si>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</si>
  <si>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</si>
  <si>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</si>
  <si>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</si>
  <si>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</si>
  <si>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</si>
  <si>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</si>
  <si>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</si>
  <si>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</si>
  <si>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</si>
  <si>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</si>
  <si>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</si>
  <si>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</si>
  <si>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</si>
  <si>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</si>
  <si>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</si>
  <si>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</si>
  <si>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</si>
  <si>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</si>
  <si>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</si>
  <si>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</si>
  <si>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</si>
  <si>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</si>
  <si>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</si>
  <si>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</si>
  <si>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</si>
  <si>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</si>
  <si>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</si>
  <si>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</si>
  <si>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</si>
  <si>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</si>
  <si>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</si>
  <si>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</si>
  <si>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</si>
  <si>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</si>
  <si>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</si>
  <si>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</si>
  <si>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</si>
  <si>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</si>
  <si>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</si>
  <si>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</si>
  <si>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</si>
  <si>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</si>
  <si>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</si>
  <si>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</si>
  <si>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</si>
  <si>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</si>
  <si>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</si>
  <si>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</si>
  <si>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</si>
  <si>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</si>
  <si>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</si>
  <si>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</si>
  <si>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</si>
  <si>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</si>
  <si>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</si>
  <si>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</si>
  <si>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</si>
  <si>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</si>
  <si>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</si>
  <si>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</si>
  <si>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</si>
  <si>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</si>
  <si>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</si>
  <si>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</si>
  <si>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</si>
  <si>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</si>
  <si>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</si>
  <si>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</si>
  <si>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</si>
  <si>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</si>
  <si>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</si>
  <si>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</si>
  <si>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</si>
  <si>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</si>
  <si>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</si>
  <si>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</si>
  <si>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</si>
  <si>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</si>
  <si>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</si>
  <si>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</si>
  <si>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</si>
  <si>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</si>
  <si>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</si>
  <si>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</si>
  <si>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</si>
  <si>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</si>
  <si>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</si>
  <si>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</si>
  <si>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</si>
  <si>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</si>
  <si>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</si>
  <si>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</si>
  <si>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</si>
  <si>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</si>
  <si>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</si>
  <si>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</si>
  <si>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</si>
  <si>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</si>
  <si>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</si>
  <si>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</si>
  <si>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</si>
  <si>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</si>
  <si>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</si>
  <si>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</si>
  <si>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</si>
  <si>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</si>
  <si>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</si>
  <si>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</si>
  <si>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</si>
  <si>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</si>
  <si>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</si>
  <si>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</si>
  <si>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</si>
  <si>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</si>
  <si>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</si>
  <si>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</si>
  <si>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</si>
  <si>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</si>
  <si>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</si>
  <si>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</si>
  <si>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</si>
  <si>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</si>
  <si>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</si>
  <si>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</si>
  <si>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</si>
  <si>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</si>
  <si>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</si>
  <si>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</si>
  <si>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</si>
  <si>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</si>
  <si>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</si>
  <si>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</si>
  <si>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</si>
  <si>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</si>
  <si>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</si>
  <si>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</si>
  <si>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</si>
  <si>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</si>
  <si>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</si>
  <si>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</si>
  <si>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</si>
  <si>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</si>
  <si>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</si>
  <si>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</si>
  <si>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</si>
  <si>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</si>
  <si>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</si>
  <si>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</si>
  <si>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</si>
  <si>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</si>
  <si>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</si>
  <si>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</si>
  <si>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</si>
  <si>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</si>
  <si>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</si>
  <si>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</si>
  <si>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</si>
  <si>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</si>
  <si>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</si>
  <si>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</si>
  <si>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</si>
  <si>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</si>
  <si>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</si>
  <si>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</si>
  <si>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</si>
  <si>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</si>
  <si>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</si>
  <si>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</si>
  <si>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</si>
  <si>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</si>
  <si>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</si>
  <si>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</si>
  <si>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</si>
  <si>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</si>
  <si>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</si>
  <si>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</si>
  <si>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</si>
  <si>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</si>
  <si>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</si>
  <si>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</si>
  <si>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</si>
  <si>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</si>
  <si>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</si>
  <si>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</si>
  <si>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</si>
  <si>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</si>
  <si>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</si>
  <si>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</si>
  <si>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</si>
  <si>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</si>
  <si>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</si>
  <si>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</si>
  <si>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</si>
  <si>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</si>
  <si>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</si>
  <si>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</si>
  <si>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</si>
  <si>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</si>
  <si>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</si>
  <si>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</si>
  <si>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</si>
  <si>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</si>
  <si>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</si>
  <si>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</si>
  <si>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</si>
  <si>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</si>
  <si>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</si>
  <si>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</si>
  <si>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</si>
  <si>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</si>
  <si>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</si>
  <si>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</si>
  <si>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</si>
  <si>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</si>
  <si>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</si>
  <si>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</si>
  <si>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</si>
  <si>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</si>
  <si>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</si>
  <si>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</si>
  <si>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</si>
  <si>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</si>
  <si>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</si>
  <si>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</si>
  <si>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</si>
  <si>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</si>
  <si>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</si>
  <si>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</si>
  <si>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</si>
  <si>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</si>
  <si>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</si>
  <si>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</si>
  <si>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</si>
  <si>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</si>
  <si>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</si>
  <si>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</si>
  <si>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</si>
  <si>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</si>
  <si>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</si>
  <si>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</si>
  <si>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</si>
  <si>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</si>
  <si>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</si>
  <si>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</si>
  <si>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</si>
  <si>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</si>
  <si>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</si>
  <si>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</si>
  <si>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</si>
  <si>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</si>
  <si>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</si>
  <si>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</si>
  <si>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</si>
  <si>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</si>
  <si>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</si>
  <si>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</si>
  <si>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</si>
  <si>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</si>
  <si>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</si>
  <si>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</si>
  <si>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</si>
  <si>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</si>
  <si>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</si>
  <si>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</si>
  <si>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</si>
  <si>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</si>
  <si>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</si>
  <si>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</si>
  <si>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</si>
  <si>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</si>
  <si>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</si>
  <si>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</si>
  <si>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</si>
  <si>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</si>
  <si>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</si>
  <si>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</si>
  <si>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</si>
  <si>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</si>
  <si>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</si>
  <si>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</si>
  <si>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</si>
  <si>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</si>
  <si>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</si>
  <si>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</si>
  <si>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</si>
  <si>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</si>
  <si>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</si>
  <si>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</si>
  <si>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</si>
  <si>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</si>
  <si>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</si>
  <si>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</si>
  <si>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</si>
  <si>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</si>
  <si>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</si>
  <si>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</si>
  <si>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</si>
  <si>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</si>
  <si>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</si>
  <si>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</si>
  <si>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</si>
  <si>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</si>
  <si>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</si>
  <si>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</si>
  <si>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</si>
  <si>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</si>
  <si>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</si>
  <si>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</si>
  <si>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</si>
  <si>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</si>
  <si>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</si>
  <si>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</si>
  <si>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</si>
  <si>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</si>
  <si>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</si>
  <si>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</si>
  <si>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</si>
  <si>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</si>
  <si>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</si>
  <si>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</si>
  <si>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</si>
  <si>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</si>
  <si>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</si>
  <si>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</si>
  <si>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</si>
  <si>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</si>
  <si>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</si>
  <si>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</si>
  <si>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</si>
  <si>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</si>
  <si>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</si>
  <si>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</si>
  <si>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</si>
  <si>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</si>
  <si>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</si>
  <si>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</si>
  <si>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</si>
  <si>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</si>
  <si>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</si>
  <si>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</si>
  <si>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</si>
  <si>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</si>
  <si>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</si>
  <si>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</si>
  <si>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</si>
  <si>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</si>
  <si>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</si>
  <si>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</si>
  <si>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</si>
  <si>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</si>
  <si>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</si>
  <si>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</si>
  <si>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</si>
  <si>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</si>
  <si>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</si>
  <si>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</si>
  <si>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</si>
  <si>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</si>
  <si>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</si>
  <si>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</si>
  <si>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</si>
  <si>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</si>
  <si>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</si>
  <si>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</si>
  <si>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</si>
  <si>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</si>
  <si>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</si>
  <si>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</si>
  <si>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</si>
  <si>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</si>
  <si>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</si>
  <si>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</si>
  <si>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</si>
  <si>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</si>
  <si>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</si>
  <si>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</si>
  <si>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</si>
  <si>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</si>
  <si>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</si>
  <si>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</si>
  <si>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</si>
  <si>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</si>
  <si>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</si>
  <si>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</si>
  <si>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</si>
  <si>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</si>
  <si>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</si>
  <si>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</si>
  <si>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</si>
  <si>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</si>
  <si>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</si>
  <si>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</si>
  <si>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</si>
  <si>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</si>
  <si>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</si>
  <si>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</si>
  <si>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</si>
  <si>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</si>
  <si>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</si>
  <si>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</si>
  <si>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</si>
  <si>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</si>
  <si>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</si>
  <si>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</si>
  <si>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</si>
  <si>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</si>
  <si>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</si>
  <si>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</si>
  <si>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</si>
  <si>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</si>
  <si>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</si>
  <si>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</si>
  <si>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</si>
  <si>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</si>
  <si>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</si>
  <si>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</si>
  <si>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</si>
  <si>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</si>
  <si>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</si>
  <si>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</si>
  <si>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</si>
  <si>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</si>
  <si>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</si>
  <si>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</si>
  <si>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</si>
  <si>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</si>
  <si>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</si>
  <si>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</si>
  <si>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</si>
  <si>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</si>
  <si>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</si>
  <si>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</si>
  <si>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</si>
  <si>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</si>
  <si>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</si>
  <si>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</si>
  <si>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</si>
  <si>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</si>
  <si>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</si>
  <si>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</si>
  <si>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</si>
  <si>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</si>
  <si>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</si>
  <si>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</si>
  <si>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</si>
  <si>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</si>
  <si>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</si>
  <si>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</si>
  <si>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</si>
  <si>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</si>
  <si>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</si>
  <si>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</si>
  <si>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</si>
  <si>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</si>
  <si>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</si>
  <si>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</si>
  <si>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</si>
  <si>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</si>
  <si>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</si>
  <si>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</si>
  <si>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</si>
  <si>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</si>
  <si>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</si>
  <si>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</si>
  <si>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</si>
  <si>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</si>
  <si>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</si>
  <si>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</si>
  <si>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</si>
  <si>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</si>
  <si>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</si>
  <si>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</si>
  <si>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</si>
  <si>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</si>
  <si>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</si>
  <si>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</si>
  <si>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</si>
  <si>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</si>
  <si>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</si>
  <si>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</si>
  <si>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</si>
  <si>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</si>
  <si>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</si>
  <si>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</si>
  <si>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</si>
  <si>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</si>
  <si>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</si>
  <si>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</si>
  <si>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</si>
  <si>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</si>
  <si>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</si>
  <si>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</si>
  <si>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</si>
  <si>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</si>
  <si>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</si>
  <si>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</si>
  <si>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</si>
  <si>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</si>
  <si>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</si>
  <si>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</si>
  <si>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</si>
  <si>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</si>
  <si>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</si>
  <si>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</si>
  <si>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</si>
  <si>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</si>
  <si>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</si>
  <si>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</si>
  <si>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</si>
  <si>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</si>
  <si>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</si>
  <si>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</si>
  <si>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</si>
  <si>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</si>
  <si>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</si>
  <si>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</si>
  <si>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</si>
  <si>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</si>
  <si>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</si>
  <si>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</si>
  <si>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</si>
  <si>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</si>
  <si>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</si>
  <si>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</si>
  <si>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</si>
  <si>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</si>
  <si>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</si>
  <si>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</si>
  <si>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</si>
  <si>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</si>
  <si>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</si>
  <si>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</si>
  <si>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</si>
  <si>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</si>
  <si>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</si>
  <si>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</si>
  <si>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</si>
  <si>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</si>
  <si>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</si>
  <si>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</si>
  <si>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</si>
  <si>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</si>
  <si>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</si>
  <si>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</si>
  <si>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</si>
  <si>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</si>
  <si>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</si>
  <si>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</si>
  <si>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</si>
  <si>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</si>
  <si>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</si>
  <si>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</si>
  <si>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</si>
  <si>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</si>
  <si>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</si>
  <si>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</si>
  <si>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</si>
  <si>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</si>
  <si>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</si>
  <si>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</si>
  <si>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</si>
  <si>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</si>
  <si>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</si>
  <si>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</si>
  <si>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</si>
  <si>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</si>
  <si>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</si>
  <si>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</si>
  <si>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</si>
  <si>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</si>
  <si>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</si>
  <si>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</si>
  <si>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</si>
  <si>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</si>
  <si>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</si>
  <si>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</si>
  <si>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</si>
  <si>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</si>
  <si>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</si>
  <si>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</si>
  <si>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</si>
  <si>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</si>
  <si>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</si>
  <si>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</si>
  <si>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</si>
  <si>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</si>
  <si>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</si>
  <si>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</si>
  <si>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</si>
  <si>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</si>
  <si>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</si>
  <si>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</si>
  <si>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</si>
  <si>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</si>
  <si>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</si>
  <si>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</si>
  <si>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</si>
  <si>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</si>
  <si>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</si>
  <si>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</si>
  <si>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</si>
  <si>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</si>
  <si>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</si>
  <si>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</si>
  <si>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</si>
  <si>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</si>
  <si>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</si>
  <si>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</si>
  <si>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</si>
  <si>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</si>
  <si>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</si>
  <si>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</si>
  <si>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</si>
  <si>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</si>
  <si>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</si>
  <si>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</si>
  <si>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</si>
  <si>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</si>
  <si>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</si>
  <si>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</si>
  <si>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</si>
  <si>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</si>
  <si>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</si>
  <si>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</si>
  <si>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</si>
  <si>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</si>
  <si>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</si>
  <si>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</si>
  <si>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</si>
  <si>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</si>
  <si>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</si>
  <si>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</si>
  <si>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</si>
  <si>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</si>
  <si>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</si>
  <si>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</si>
  <si>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</si>
  <si>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</si>
  <si>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</si>
  <si>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</si>
  <si>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</si>
  <si>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</si>
  <si>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</si>
  <si>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</si>
  <si>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</si>
  <si>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</si>
  <si>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</si>
  <si>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</si>
  <si>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</si>
  <si>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</si>
  <si>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</si>
  <si>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</si>
  <si>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</si>
  <si>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</si>
  <si>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</si>
  <si>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</si>
  <si>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</si>
  <si>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</si>
  <si>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</si>
  <si>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</si>
  <si>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</si>
  <si>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</si>
  <si>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</si>
  <si>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</si>
  <si>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</si>
  <si>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</si>
  <si>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</si>
  <si>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</si>
  <si>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</si>
  <si>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</si>
  <si>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</si>
  <si>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</si>
  <si>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</si>
  <si>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</si>
  <si>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</si>
  <si>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</si>
  <si>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</si>
  <si>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</si>
  <si>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</si>
  <si>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</si>
  <si>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</si>
  <si>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</si>
  <si>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</si>
  <si>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</si>
  <si>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</si>
  <si>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</si>
  <si>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</si>
  <si>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</si>
  <si>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</si>
  <si>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</si>
  <si>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</si>
  <si>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</si>
  <si>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</si>
  <si>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</si>
  <si>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</si>
  <si>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</si>
  <si>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</si>
  <si>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</si>
  <si>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</si>
  <si>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</si>
  <si>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</si>
  <si>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</si>
  <si>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</si>
  <si>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</si>
  <si>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</si>
  <si>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</si>
  <si>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</si>
  <si>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</si>
  <si>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</si>
  <si>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</si>
  <si>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</si>
  <si>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</si>
  <si>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</si>
  <si>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</si>
  <si>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</si>
  <si>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</si>
  <si>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</si>
  <si>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</si>
  <si>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</si>
  <si>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</si>
  <si>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</si>
  <si>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</si>
  <si>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</si>
  <si>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</si>
  <si>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</si>
  <si>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</si>
  <si>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</si>
  <si>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</si>
  <si>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</si>
  <si>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</si>
  <si>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</si>
  <si>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</si>
  <si>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</si>
  <si>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</si>
  <si>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</si>
  <si>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</si>
  <si>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</si>
  <si>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</si>
  <si>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</si>
  <si>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</si>
  <si>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</si>
  <si>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</si>
  <si>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</si>
  <si>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</si>
  <si>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</si>
  <si>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</si>
  <si>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</si>
  <si>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</si>
  <si>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</si>
  <si>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</si>
  <si>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</si>
  <si>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</si>
  <si>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</si>
  <si>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</si>
  <si>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</si>
  <si>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</si>
  <si>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</si>
  <si>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</si>
  <si>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</si>
  <si>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</si>
  <si>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</si>
  <si>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</si>
  <si>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</si>
  <si>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</si>
  <si>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</si>
  <si>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</si>
  <si>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</si>
  <si>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</si>
  <si>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</si>
  <si>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</si>
  <si>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</si>
  <si>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</si>
  <si>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</si>
  <si>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</si>
  <si>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</si>
  <si>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</si>
  <si>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</si>
  <si>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</si>
  <si>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</si>
  <si>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</si>
  <si>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</si>
  <si>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</si>
  <si>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</si>
  <si>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</si>
  <si>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</si>
  <si>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</si>
  <si>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</si>
  <si>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</si>
  <si>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</si>
  <si>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</si>
  <si>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</si>
  <si>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</si>
  <si>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</si>
  <si>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</si>
  <si>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</si>
  <si>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</si>
  <si>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</si>
  <si>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</si>
  <si>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</si>
  <si>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</si>
  <si>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</si>
  <si>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</si>
  <si>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</si>
  <si>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</si>
  <si>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</si>
  <si>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</si>
  <si>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</si>
  <si>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</si>
  <si>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</si>
  <si>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</si>
  <si>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</si>
  <si>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</si>
  <si>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</si>
  <si>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</si>
  <si>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</si>
  <si>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</si>
  <si>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</si>
  <si>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</si>
  <si>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</si>
  <si>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</si>
  <si>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</si>
  <si>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</si>
  <si>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</si>
  <si>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</si>
  <si>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</si>
  <si>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</si>
  <si>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</si>
  <si>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</si>
  <si>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</si>
  <si>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</si>
  <si>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</si>
  <si>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</si>
  <si>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</si>
  <si>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</si>
  <si>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</si>
  <si>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</si>
  <si>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</si>
  <si>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</si>
  <si>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</si>
  <si>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</si>
  <si>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</si>
  <si>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</si>
  <si>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</si>
  <si>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</si>
  <si>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</si>
  <si>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</si>
  <si>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</si>
  <si>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</si>
  <si>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</si>
  <si>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</si>
  <si>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</si>
  <si>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</si>
  <si>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</si>
  <si>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</si>
  <si>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</si>
  <si>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</si>
  <si>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</si>
  <si>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</si>
  <si>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</si>
  <si>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</si>
  <si>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</si>
  <si>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</si>
  <si>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</si>
  <si>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</si>
  <si>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</si>
  <si>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</si>
  <si>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</si>
  <si>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</si>
  <si>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</si>
  <si>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</si>
  <si>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</si>
  <si>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</si>
  <si>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</si>
  <si>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</si>
  <si>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</si>
  <si>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</si>
  <si>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</si>
  <si>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</si>
  <si>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</si>
  <si>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</si>
  <si>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</si>
  <si>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</si>
  <si>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</si>
  <si>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</si>
  <si>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</si>
  <si>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</si>
  <si>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</si>
  <si>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</si>
  <si>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</si>
  <si>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</si>
  <si>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</si>
  <si>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</si>
  <si>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</si>
  <si>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</si>
  <si>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</si>
  <si>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</si>
  <si>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</si>
  <si>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</si>
  <si>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</si>
  <si>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</si>
  <si>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</si>
  <si>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</si>
  <si>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</si>
  <si>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</si>
  <si>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</si>
  <si>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</si>
  <si>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</si>
  <si>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</si>
  <si>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</si>
  <si>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</si>
  <si>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</si>
  <si>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</si>
  <si>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</si>
  <si>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</si>
  <si>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</si>
  <si>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</si>
  <si>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</si>
  <si>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</si>
  <si>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</si>
  <si>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</si>
  <si>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</si>
  <si>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</si>
  <si>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</si>
  <si>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</si>
  <si>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</si>
  <si>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</si>
  <si>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</si>
  <si>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</si>
  <si>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</si>
  <si>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</si>
  <si>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</si>
  <si>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</si>
  <si>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</si>
  <si>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</si>
  <si>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</si>
  <si>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</si>
  <si>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</si>
  <si>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</si>
  <si>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</si>
  <si>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</si>
  <si>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</si>
  <si>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</si>
  <si>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</si>
  <si>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</si>
  <si>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</si>
  <si>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</si>
  <si>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</si>
  <si>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</si>
  <si>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</si>
  <si>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</si>
  <si>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</si>
  <si>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</si>
  <si>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</si>
  <si>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</si>
  <si>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</si>
  <si>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</si>
  <si>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</si>
  <si>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</si>
  <si>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</si>
  <si>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</si>
  <si>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</si>
  <si>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</si>
  <si>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</si>
  <si>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</si>
  <si>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</si>
  <si>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</si>
  <si>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</si>
  <si>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</si>
  <si>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</si>
  <si>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</si>
  <si>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</si>
  <si>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</si>
  <si>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</si>
  <si>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</si>
  <si>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</si>
  <si>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</si>
  <si>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</si>
  <si>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</si>
  <si>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</si>
  <si>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</si>
  <si>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</si>
  <si>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</si>
  <si>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</si>
  <si>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</si>
  <si>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</si>
  <si>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</si>
  <si>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</si>
  <si>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</si>
  <si>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</si>
  <si>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</si>
  <si>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</si>
  <si>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</si>
  <si>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</si>
  <si>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</si>
  <si>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</si>
  <si>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</si>
  <si>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</si>
  <si>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</si>
  <si>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</si>
  <si>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</si>
  <si>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</si>
  <si>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</si>
  <si>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</si>
  <si>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</si>
  <si>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</si>
  <si>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</si>
  <si>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</si>
  <si>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</si>
  <si>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</si>
  <si>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</si>
  <si>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</si>
  <si>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</si>
  <si>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</si>
  <si>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</si>
  <si>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</si>
  <si>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</si>
  <si>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</si>
  <si>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</si>
  <si>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</si>
  <si>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</si>
  <si>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</si>
  <si>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</si>
  <si>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</si>
  <si>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</si>
  <si>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</si>
  <si>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</si>
  <si>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</si>
  <si>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</si>
  <si>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</si>
  <si>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</si>
  <si>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</si>
  <si>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</si>
  <si>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</si>
  <si>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</si>
  <si>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</si>
  <si>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</si>
  <si>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</si>
  <si>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</si>
  <si>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</si>
  <si>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</si>
  <si>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</si>
  <si>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</si>
  <si>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</si>
  <si>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</si>
  <si>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</si>
  <si>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</si>
  <si>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</si>
  <si>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</si>
  <si>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</si>
  <si>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</si>
  <si>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</si>
  <si>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</si>
  <si>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</si>
  <si>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</si>
  <si>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</si>
  <si>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</si>
  <si>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</si>
  <si>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</si>
  <si>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</si>
  <si>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</si>
  <si>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</si>
  <si>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</si>
  <si>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</si>
  <si>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</si>
  <si>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</si>
  <si>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</si>
  <si>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</si>
  <si>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</si>
  <si>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</si>
  <si>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</si>
  <si>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</si>
  <si>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</si>
  <si>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</si>
  <si>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</si>
  <si>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</si>
  <si>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</si>
  <si>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</si>
  <si>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</si>
  <si>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</si>
  <si>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</si>
  <si>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</si>
  <si>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</si>
  <si>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</si>
  <si>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</si>
  <si>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</si>
  <si>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</si>
  <si>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</si>
  <si>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</si>
  <si>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</si>
  <si>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</si>
  <si>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</si>
  <si>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</si>
  <si>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</si>
  <si>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</si>
  <si>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</si>
  <si>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</si>
  <si>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</si>
  <si>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</si>
  <si>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</si>
  <si>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</si>
  <si>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</si>
  <si>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</si>
  <si>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</si>
  <si>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</si>
  <si>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</si>
  <si>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</si>
  <si>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</si>
  <si>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</si>
  <si>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</si>
  <si>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</si>
  <si>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</si>
  <si>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</si>
  <si>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</si>
  <si>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</si>
  <si>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</si>
  <si>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</si>
  <si>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</si>
  <si>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</si>
  <si>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</si>
  <si>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</si>
  <si>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</si>
  <si>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</si>
  <si>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</si>
  <si>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</si>
  <si>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</si>
  <si>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</si>
  <si>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</si>
  <si>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</si>
  <si>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</si>
  <si>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</si>
  <si>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</si>
  <si>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</si>
  <si>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</si>
  <si>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</si>
  <si>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</si>
  <si>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</si>
  <si>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</si>
  <si>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</si>
  <si>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</si>
  <si>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</si>
  <si>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</si>
  <si>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</si>
  <si>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</si>
  <si>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</si>
  <si>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</si>
  <si>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</si>
  <si>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</si>
  <si>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</si>
  <si>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</si>
  <si>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</si>
  <si>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</si>
  <si>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</si>
  <si>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</si>
  <si>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</si>
  <si>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</si>
  <si>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</si>
  <si>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</si>
  <si>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</si>
  <si>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</si>
  <si>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</si>
  <si>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</si>
  <si>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</si>
  <si>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</si>
  <si>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</si>
  <si>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</si>
  <si>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</si>
  <si>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</si>
  <si>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</si>
  <si>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</si>
  <si>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</si>
  <si>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</si>
  <si>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</si>
  <si>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</si>
  <si>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</si>
  <si>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</si>
  <si>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</si>
  <si>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</si>
  <si>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</si>
  <si>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</si>
  <si>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</si>
  <si>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</si>
  <si>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</si>
  <si>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</si>
  <si>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</si>
  <si>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</si>
  <si>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</si>
  <si>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</si>
  <si>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</si>
  <si>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</si>
  <si>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</si>
  <si>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</si>
  <si>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</si>
  <si>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</si>
  <si>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</si>
  <si>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</si>
  <si>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</si>
  <si>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</si>
  <si>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</si>
  <si>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</si>
  <si>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</si>
  <si>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</si>
  <si>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</si>
  <si>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</si>
  <si>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</si>
  <si>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</si>
  <si>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</si>
  <si>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</si>
  <si>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</si>
  <si>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</si>
  <si>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</si>
  <si>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</si>
  <si>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</si>
  <si>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</si>
  <si>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</si>
  <si>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</si>
  <si>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</si>
  <si>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</si>
  <si>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</si>
  <si>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</si>
  <si>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</si>
  <si>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</si>
  <si>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</si>
  <si>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</si>
  <si>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</si>
  <si>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</si>
  <si>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</si>
  <si>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</si>
  <si>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</si>
  <si>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</si>
  <si>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</si>
  <si>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</si>
  <si>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</si>
  <si>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</si>
  <si>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</si>
  <si>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</si>
  <si>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</si>
  <si>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</si>
  <si>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</si>
  <si>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</si>
  <si>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</si>
  <si>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</si>
  <si>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</si>
  <si>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</si>
  <si>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</si>
  <si>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</si>
  <si>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</si>
  <si>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</si>
  <si>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</si>
  <si>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</si>
  <si>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</si>
  <si>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</si>
  <si>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</si>
  <si>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</si>
  <si>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</si>
  <si>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</si>
  <si>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</si>
  <si>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</si>
  <si>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</si>
  <si>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</si>
  <si>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</si>
  <si>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</si>
  <si>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</si>
  <si>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</si>
  <si>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</si>
  <si>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</si>
  <si>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</si>
  <si>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</si>
  <si>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</si>
  <si>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</si>
  <si>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</si>
  <si>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</si>
  <si>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</si>
  <si>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</si>
  <si>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</si>
  <si>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</si>
  <si>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</si>
  <si>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</si>
  <si>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</si>
  <si>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</si>
  <si>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</si>
  <si>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</si>
  <si>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</si>
  <si>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</si>
  <si>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</si>
  <si>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</si>
  <si>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</si>
  <si>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</si>
  <si>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</si>
  <si>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</si>
  <si>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</si>
  <si>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</si>
  <si>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</si>
  <si>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</si>
  <si>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</si>
  <si>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</si>
  <si>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</si>
  <si>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</si>
  <si>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</si>
  <si>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</si>
  <si>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</si>
  <si>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</si>
  <si>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</si>
  <si>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</si>
  <si>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</si>
  <si>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</si>
  <si>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</si>
  <si>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</si>
  <si>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</si>
  <si>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</si>
  <si>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</si>
  <si>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</si>
  <si>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</si>
  <si>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</si>
  <si>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</si>
  <si>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</si>
  <si>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</si>
  <si>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</si>
  <si>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</si>
  <si>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</si>
  <si>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</si>
  <si>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</si>
  <si>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</si>
  <si>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</si>
  <si>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</si>
  <si>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</si>
  <si>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</si>
  <si>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</si>
  <si>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</si>
  <si>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</si>
  <si>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</si>
  <si>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</si>
  <si>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</si>
  <si>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</si>
  <si>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</si>
  <si>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</si>
  <si>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</si>
  <si>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</si>
  <si>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</si>
  <si>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</si>
  <si>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</si>
  <si>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</si>
  <si>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</si>
  <si>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</si>
  <si>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</si>
  <si>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</si>
  <si>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</si>
  <si>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</si>
  <si>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</si>
  <si>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</si>
  <si>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</si>
  <si>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</si>
  <si>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</si>
  <si>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</si>
  <si>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</si>
  <si>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</si>
  <si>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</si>
  <si>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</si>
  <si>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</si>
  <si>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</si>
  <si>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</si>
  <si>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</si>
  <si>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</si>
  <si>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</si>
  <si>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</si>
  <si>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</si>
  <si>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</si>
  <si>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</si>
  <si>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</si>
  <si>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</si>
  <si>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</si>
  <si>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</si>
  <si>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</si>
  <si>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</si>
  <si>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</si>
  <si>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</si>
  <si>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</si>
  <si>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</si>
  <si>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</si>
  <si>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</si>
  <si>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</si>
  <si>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</si>
  <si>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</si>
  <si>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</si>
  <si>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</si>
  <si>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</si>
  <si>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</si>
  <si>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</si>
  <si>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</si>
  <si>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</si>
  <si>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</si>
  <si>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</si>
  <si>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</si>
  <si>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</si>
  <si>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</si>
  <si>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</si>
  <si>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</si>
  <si>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</si>
  <si>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</si>
  <si>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</si>
  <si>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</si>
  <si>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</si>
  <si>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</si>
  <si>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</si>
  <si>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</si>
  <si>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</si>
  <si>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</si>
  <si>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</si>
  <si>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</si>
  <si>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</si>
  <si>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</si>
  <si>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</si>
  <si>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</si>
  <si>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</si>
  <si>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</si>
  <si>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</si>
  <si>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</si>
  <si>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</si>
  <si>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</si>
  <si>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</si>
  <si>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</si>
  <si>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</si>
  <si>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</si>
  <si>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</si>
  <si>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</si>
  <si>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</si>
  <si>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</si>
  <si>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</si>
  <si>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</si>
  <si>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</si>
  <si>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</si>
  <si>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</si>
  <si>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</si>
  <si>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</si>
  <si>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</si>
  <si>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</si>
  <si>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</si>
  <si>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</si>
  <si>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</si>
  <si>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</si>
  <si>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</si>
  <si>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</si>
  <si>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</si>
  <si>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</si>
  <si>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</si>
  <si>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</si>
  <si>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</si>
  <si>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</si>
  <si>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</si>
  <si>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</si>
  <si>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</si>
  <si>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</si>
  <si>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</si>
  <si>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</si>
  <si>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</si>
  <si>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</si>
  <si>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</si>
  <si>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</si>
  <si>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</si>
  <si>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</si>
  <si>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</si>
  <si>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</si>
  <si>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</si>
  <si>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</si>
  <si>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</si>
  <si>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</si>
  <si>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</si>
  <si>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</si>
  <si>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</si>
  <si>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</si>
  <si>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</si>
  <si>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</si>
  <si>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</si>
  <si>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</si>
  <si>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</si>
  <si>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</si>
  <si>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</si>
  <si>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</si>
  <si>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</si>
  <si>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</si>
  <si>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</si>
  <si>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</si>
  <si>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</si>
  <si>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</si>
  <si>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</si>
  <si>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</si>
  <si>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</si>
  <si>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</si>
  <si>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</si>
  <si>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</si>
  <si>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</si>
  <si>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</si>
  <si>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</si>
  <si>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</si>
  <si>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</si>
  <si>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</si>
  <si>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</si>
  <si>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</si>
  <si>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</si>
  <si>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</si>
  <si>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</si>
  <si>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</si>
  <si>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</si>
  <si>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</si>
  <si>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</si>
  <si>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</si>
  <si>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</si>
  <si>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</si>
  <si>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</si>
  <si>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</si>
  <si>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</si>
  <si>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</si>
  <si>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</si>
  <si>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</si>
  <si>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</si>
  <si>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</si>
  <si>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</si>
  <si>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</si>
  <si>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</si>
  <si>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</si>
  <si>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</si>
  <si>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</si>
  <si>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</si>
  <si>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</si>
  <si>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</si>
  <si>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</si>
  <si>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</si>
  <si>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</si>
  <si>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</si>
  <si>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</si>
  <si>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</si>
  <si>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</si>
  <si>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</si>
  <si>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</si>
  <si>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</si>
  <si>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</si>
  <si>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</si>
  <si>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</si>
  <si>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</si>
  <si>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</si>
  <si>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</si>
  <si>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</si>
  <si>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</si>
  <si>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</si>
  <si>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</si>
  <si>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</si>
  <si>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</si>
  <si>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</si>
  <si>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</si>
  <si>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</si>
  <si>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</si>
  <si>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</si>
  <si>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</si>
  <si>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</si>
  <si>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</si>
  <si>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</si>
  <si>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</si>
  <si>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</si>
  <si>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</si>
  <si>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</si>
  <si>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</si>
  <si>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</si>
  <si>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</si>
  <si>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</si>
  <si>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</si>
  <si>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</si>
  <si>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</si>
  <si>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</si>
  <si>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</si>
  <si>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</si>
  <si>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</si>
  <si>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</si>
  <si>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</si>
  <si>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</si>
  <si>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</si>
  <si>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</si>
  <si>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</si>
  <si>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</si>
  <si>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</si>
  <si>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</si>
  <si>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</si>
  <si>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</si>
  <si>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</si>
  <si>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</si>
  <si>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</si>
  <si>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</si>
  <si>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</si>
  <si>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</si>
  <si>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</si>
  <si>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</si>
  <si>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</si>
  <si>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</si>
  <si>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</si>
  <si>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</si>
  <si>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</si>
  <si>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</si>
  <si>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</si>
  <si>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</si>
  <si>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</si>
  <si>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</si>
  <si>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</si>
  <si>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</si>
  <si>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</si>
  <si>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</si>
  <si>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</si>
  <si>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</si>
  <si>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</si>
  <si>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</si>
  <si>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</si>
  <si>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</si>
  <si>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</si>
  <si>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</si>
  <si>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</si>
  <si>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</si>
  <si>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</si>
  <si>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</si>
  <si>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</si>
  <si>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</si>
  <si>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</si>
  <si>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</si>
  <si>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</si>
  <si>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</si>
  <si>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</si>
  <si>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</si>
  <si>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</si>
  <si>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</si>
  <si>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</si>
  <si>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</si>
  <si>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</si>
  <si>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</si>
  <si>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</si>
  <si>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</si>
  <si>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</si>
  <si>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</si>
  <si>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</si>
  <si>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</si>
  <si>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</si>
  <si>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</si>
  <si>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</si>
  <si>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</si>
  <si>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</si>
  <si>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</si>
  <si>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</si>
  <si>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</si>
  <si>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</si>
  <si>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</si>
  <si>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</si>
  <si>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</si>
  <si>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</si>
  <si>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</si>
  <si>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</si>
  <si>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</si>
  <si>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</si>
  <si>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</si>
  <si>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</si>
  <si>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</si>
  <si>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</si>
  <si>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</si>
  <si>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</si>
  <si>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</si>
  <si>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</si>
  <si>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</si>
  <si>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</si>
  <si>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</si>
  <si>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</si>
  <si>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</si>
  <si>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</si>
  <si>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</si>
  <si>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</si>
  <si>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</si>
  <si>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</si>
  <si>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</si>
  <si>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</si>
  <si>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</si>
  <si>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</si>
  <si>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</si>
  <si>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</si>
  <si>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</si>
  <si>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</si>
  <si>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</si>
  <si>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</si>
  <si>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</si>
  <si>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</si>
  <si>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</si>
  <si>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</si>
  <si>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</si>
  <si>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</si>
  <si>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</si>
  <si>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</si>
  <si>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</si>
  <si>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</si>
  <si>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</si>
  <si>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</si>
  <si>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</si>
  <si>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</si>
  <si>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</si>
  <si>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</si>
  <si>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</si>
  <si>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</si>
  <si>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</si>
  <si>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</si>
  <si>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</si>
  <si>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</si>
  <si>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</si>
  <si>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</si>
  <si>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</si>
  <si>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</si>
  <si>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</si>
  <si>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</si>
  <si>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</si>
  <si>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</si>
  <si>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</si>
  <si>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</si>
  <si>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</si>
  <si>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</si>
  <si>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</si>
  <si>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</si>
  <si>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</si>
  <si>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</si>
  <si>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</si>
  <si>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</si>
  <si>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</si>
  <si>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</si>
  <si>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</si>
  <si>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</si>
  <si>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</si>
  <si>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</si>
  <si>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</si>
  <si>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</si>
  <si>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</si>
  <si>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</si>
  <si>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</si>
  <si>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</si>
  <si>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</si>
  <si>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</si>
  <si>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</si>
  <si>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</si>
  <si>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</si>
  <si>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</si>
  <si>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</si>
  <si>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</si>
  <si>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</si>
  <si>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</si>
  <si>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</si>
  <si>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</si>
  <si>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</si>
  <si>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</si>
  <si>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</si>
  <si>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</si>
  <si>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</si>
  <si>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</si>
  <si>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</si>
  <si>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</si>
  <si>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</si>
  <si>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</si>
  <si>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</si>
  <si>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</si>
  <si>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</si>
  <si>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</si>
  <si>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</si>
  <si>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</si>
  <si>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</si>
  <si>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</si>
  <si>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</si>
  <si>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</si>
  <si>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</si>
  <si>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</si>
  <si>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</si>
  <si>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</si>
  <si>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</si>
  <si>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</si>
  <si>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</si>
  <si>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</si>
  <si>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</si>
  <si>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</si>
  <si>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</si>
  <si>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</si>
  <si>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</si>
  <si>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</si>
  <si>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</si>
  <si>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</si>
  <si>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</si>
  <si>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</si>
  <si>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</si>
  <si>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</si>
  <si>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</si>
  <si>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</si>
  <si>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</si>
  <si>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</si>
  <si>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</si>
  <si>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</si>
  <si>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</si>
  <si>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</si>
  <si>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</si>
  <si>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</si>
  <si>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</si>
  <si>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</si>
  <si>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</si>
  <si>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</si>
  <si>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</si>
  <si>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</si>
  <si>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</si>
  <si>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</si>
  <si>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</si>
  <si>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</si>
  <si>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</si>
  <si>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</si>
  <si>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</si>
  <si>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</si>
  <si>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</si>
  <si>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</si>
  <si>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</si>
  <si>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</si>
  <si>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</si>
  <si>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</si>
  <si>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</si>
  <si>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</si>
  <si>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</si>
  <si>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</si>
  <si>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</si>
  <si>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</si>
  <si>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</si>
  <si>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</si>
  <si>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</si>
  <si>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</si>
  <si>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</si>
  <si>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</si>
  <si>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</si>
  <si>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</si>
  <si>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</si>
  <si>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</si>
  <si>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</si>
  <si>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</si>
  <si>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</si>
  <si>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</si>
  <si>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</si>
  <si>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</si>
  <si>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</si>
  <si>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</si>
  <si>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</si>
  <si>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</si>
  <si>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</si>
  <si>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</si>
  <si>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</si>
  <si>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</si>
  <si>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</si>
  <si>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</si>
  <si>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</si>
  <si>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</si>
  <si>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</si>
  <si>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</si>
  <si>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</si>
  <si>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</si>
  <si>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</si>
  <si>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</si>
  <si>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</si>
  <si>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</si>
  <si>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</si>
  <si>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</si>
  <si>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</si>
  <si>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</si>
  <si>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</si>
  <si>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</si>
  <si>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</si>
  <si>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</si>
  <si>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</si>
  <si>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</si>
  <si>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</si>
  <si>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</si>
  <si>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</si>
  <si>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</si>
  <si>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</si>
  <si>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</si>
  <si>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</si>
  <si>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</si>
  <si>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</si>
  <si>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</si>
  <si>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</si>
  <si>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</si>
  <si>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</si>
  <si>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</si>
  <si>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</si>
  <si>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</si>
  <si>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</si>
  <si>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</si>
  <si>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</si>
  <si>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</si>
  <si>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</si>
  <si>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</si>
  <si>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</si>
  <si>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</si>
  <si>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</si>
  <si>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</si>
  <si>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</si>
  <si>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</si>
  <si>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</si>
  <si>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</si>
  <si>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</si>
  <si>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</si>
  <si>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</si>
  <si>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</si>
  <si>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</si>
  <si>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</si>
  <si>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</si>
  <si>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</si>
  <si>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</si>
  <si>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</si>
  <si>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</si>
  <si>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</si>
  <si>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</si>
  <si>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</si>
  <si>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</si>
  <si>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</si>
  <si>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</si>
  <si>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</si>
  <si>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</si>
  <si>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</si>
  <si>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</si>
  <si>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</si>
  <si>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</si>
  <si>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</si>
  <si>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</si>
  <si>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</si>
  <si>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</si>
  <si>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</si>
  <si>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</si>
  <si>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</si>
  <si>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</si>
  <si>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</si>
  <si>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</si>
  <si>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</si>
  <si>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</si>
  <si>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</si>
  <si>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</si>
  <si>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</si>
  <si>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</si>
  <si>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</si>
  <si>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</si>
  <si>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</si>
  <si>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</si>
  <si>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</si>
  <si>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</si>
  <si>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</si>
  <si>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</si>
  <si>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</si>
  <si>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</si>
  <si>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</si>
  <si>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</si>
  <si>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</si>
  <si>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</si>
  <si>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</si>
  <si>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</si>
  <si>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</si>
  <si>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</si>
  <si>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</si>
  <si>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</si>
  <si>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</si>
  <si>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</si>
  <si>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</si>
  <si>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</si>
  <si>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</si>
  <si>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</si>
  <si>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</si>
  <si>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</si>
  <si>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</si>
  <si>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</si>
  <si>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</si>
  <si>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</si>
  <si>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</si>
  <si>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</si>
  <si>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</si>
  <si>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</si>
  <si>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</si>
  <si>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</si>
  <si>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</si>
  <si>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</si>
  <si>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</si>
  <si>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</si>
  <si>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</si>
  <si>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</si>
  <si>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</si>
  <si>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</si>
  <si>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</si>
  <si>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</si>
  <si>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</si>
  <si>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</si>
  <si>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</si>
  <si>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</si>
  <si>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</si>
  <si>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</si>
  <si>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</si>
  <si>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</si>
  <si>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</si>
  <si>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</si>
  <si>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</si>
  <si>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</si>
  <si>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</si>
  <si>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</si>
  <si>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</si>
  <si>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</si>
  <si>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</si>
  <si>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</si>
  <si>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</si>
  <si>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</si>
  <si>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</si>
  <si>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</si>
  <si>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</si>
  <si>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</si>
  <si>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</si>
  <si>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</si>
  <si>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</si>
  <si>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</si>
  <si>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</si>
  <si>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</si>
  <si>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</si>
  <si>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</si>
  <si>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</si>
  <si>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</si>
  <si>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</si>
  <si>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</si>
  <si>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</si>
  <si>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</si>
  <si>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</si>
  <si>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</si>
  <si>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</si>
  <si>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</si>
  <si>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</si>
  <si>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</si>
  <si>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</si>
  <si>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</si>
  <si>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</si>
  <si>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</si>
  <si>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</si>
  <si>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</si>
  <si>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</si>
  <si>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</si>
  <si>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</si>
  <si>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</si>
  <si>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</si>
  <si>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</si>
  <si>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</si>
  <si>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</si>
  <si>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</si>
  <si>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</si>
  <si>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</si>
  <si>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</si>
  <si>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</si>
  <si>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</si>
  <si>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</si>
  <si>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</si>
  <si>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</si>
  <si>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</si>
  <si>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</si>
  <si>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</si>
  <si>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</si>
  <si>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</si>
  <si>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</si>
  <si>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</si>
  <si>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</si>
  <si>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</si>
  <si>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</si>
  <si>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</si>
  <si>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</si>
  <si>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</si>
  <si>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</si>
  <si>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</si>
  <si>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</si>
  <si>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</si>
  <si>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</si>
  <si>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</si>
  <si>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</si>
  <si>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</si>
  <si>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</si>
  <si>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</si>
  <si>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</si>
  <si>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</si>
  <si>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</si>
  <si>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</si>
  <si>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</si>
  <si>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</si>
  <si>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</si>
  <si>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</si>
  <si>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</si>
  <si>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</si>
  <si>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</si>
  <si>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</si>
  <si>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</si>
  <si>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</si>
  <si>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</si>
  <si>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</si>
  <si>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</si>
  <si>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</si>
  <si>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</si>
  <si>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</si>
  <si>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</si>
  <si>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</si>
  <si>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</si>
  <si>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</si>
  <si>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</si>
  <si>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</si>
  <si>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</si>
  <si>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</si>
  <si>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</si>
  <si>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</si>
  <si>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</si>
  <si>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</si>
  <si>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</si>
  <si>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</si>
  <si>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</si>
  <si>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</si>
  <si>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</si>
  <si>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</si>
  <si>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</si>
  <si>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</si>
  <si>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</si>
  <si>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</si>
  <si>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</si>
  <si>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</si>
  <si>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</si>
  <si>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</si>
  <si>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</si>
  <si>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</si>
  <si>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</si>
  <si>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</si>
  <si>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</si>
  <si>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</si>
  <si>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</si>
  <si>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</si>
  <si>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</si>
  <si>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</si>
  <si>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</si>
  <si>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</si>
  <si>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</si>
  <si>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</si>
  <si>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</si>
  <si>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</si>
  <si>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</si>
  <si>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</si>
  <si>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</si>
  <si>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</si>
  <si>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</si>
  <si>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</si>
  <si>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</si>
  <si>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</si>
  <si>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</si>
  <si>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</si>
  <si>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</si>
  <si>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</si>
  <si>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</si>
  <si>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</si>
  <si>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</si>
  <si>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</si>
  <si>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</si>
  <si>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</si>
  <si>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</si>
  <si>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</si>
  <si>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</si>
  <si>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</si>
  <si>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</si>
  <si>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</si>
  <si>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</si>
  <si>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</si>
  <si>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</si>
  <si>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</si>
  <si>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</si>
  <si>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</si>
  <si>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</si>
  <si>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</si>
  <si>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</si>
  <si>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</si>
  <si>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</si>
  <si>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</si>
  <si>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</si>
  <si>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</si>
  <si>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</si>
  <si>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</si>
  <si>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</si>
  <si>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</si>
  <si>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</si>
  <si>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</si>
  <si>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</si>
  <si>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</si>
  <si>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</si>
  <si>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</si>
  <si>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</si>
  <si>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</si>
  <si>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</si>
  <si>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</si>
  <si>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</si>
  <si>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</si>
  <si>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</si>
  <si>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</si>
  <si>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</si>
  <si>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</si>
  <si>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</si>
  <si>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</si>
  <si>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</si>
  <si>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</si>
  <si>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</si>
  <si>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</si>
  <si>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</si>
  <si>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</si>
  <si>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</si>
  <si>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</si>
  <si>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</si>
  <si>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</si>
  <si>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</si>
  <si>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</si>
  <si>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</si>
  <si>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</si>
  <si>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</si>
  <si>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</si>
  <si>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</si>
  <si>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</si>
  <si>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</si>
  <si>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</si>
  <si>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</si>
  <si>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</si>
  <si>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</si>
  <si>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</si>
  <si>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</si>
  <si>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</si>
  <si>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</si>
  <si>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</si>
  <si>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</si>
  <si>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</si>
  <si>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</si>
  <si>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</si>
  <si>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</si>
  <si>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</si>
  <si>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</si>
  <si>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</si>
  <si>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</si>
  <si>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</si>
  <si>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</si>
  <si>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</si>
  <si>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</si>
  <si>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</si>
  <si>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</si>
  <si>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</si>
  <si>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</si>
  <si>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</si>
  <si>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</si>
  <si>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</si>
  <si>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</si>
  <si>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</si>
  <si>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</si>
  <si>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</si>
  <si>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</si>
  <si>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</si>
  <si>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</si>
  <si>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</si>
  <si>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</si>
  <si>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</si>
  <si>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</si>
  <si>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</si>
  <si>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</si>
  <si>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</si>
  <si>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</si>
  <si>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</si>
  <si>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</si>
  <si>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</si>
  <si>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</si>
  <si>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</si>
  <si>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</si>
  <si>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</si>
  <si>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</si>
  <si>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</si>
  <si>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</si>
  <si>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</si>
  <si>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</si>
  <si>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</si>
  <si>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</si>
  <si>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</si>
  <si>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</si>
  <si>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</si>
  <si>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</si>
  <si>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</si>
  <si>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</si>
  <si>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</si>
  <si>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</si>
  <si>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</si>
  <si>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</si>
  <si>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</si>
  <si>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</si>
  <si>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</si>
  <si>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</si>
  <si>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</si>
  <si>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</si>
  <si>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</si>
  <si>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</si>
  <si>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</si>
  <si>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</si>
  <si>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</si>
  <si>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</si>
  <si>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</si>
  <si>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</si>
  <si>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</si>
  <si>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</si>
  <si>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</si>
  <si>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</si>
  <si>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</si>
  <si>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</si>
  <si>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</si>
  <si>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</si>
  <si>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</si>
  <si>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</si>
  <si>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</si>
  <si>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</si>
  <si>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</si>
  <si>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</si>
  <si>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</si>
  <si>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</si>
  <si>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</si>
  <si>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</si>
  <si>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</si>
  <si>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</si>
  <si>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</si>
  <si>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</si>
  <si>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</si>
  <si>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</si>
  <si>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</si>
  <si>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</si>
  <si>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</si>
  <si>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</si>
  <si>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</si>
  <si>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</si>
  <si>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</si>
  <si>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</si>
  <si>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</si>
  <si>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</si>
  <si>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</si>
  <si>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</si>
  <si>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</si>
  <si>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</si>
  <si>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</si>
  <si>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</si>
  <si>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</si>
  <si>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</si>
  <si>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</si>
  <si>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</si>
  <si>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</si>
  <si>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</si>
  <si>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</si>
  <si>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</si>
  <si>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</si>
  <si>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</si>
  <si>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</si>
  <si>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</si>
  <si>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</si>
  <si>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</si>
  <si>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</si>
  <si>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</si>
  <si>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</si>
  <si>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</si>
  <si>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</si>
  <si>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</si>
  <si>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</si>
  <si>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</si>
  <si>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</si>
  <si>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</si>
  <si>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</si>
  <si>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</si>
  <si>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</si>
  <si>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</si>
  <si>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</si>
  <si>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</si>
  <si>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</si>
  <si>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</si>
  <si>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</si>
  <si>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</si>
  <si>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</si>
  <si>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</si>
  <si>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</si>
  <si>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</si>
  <si>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</si>
  <si>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</si>
  <si>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</si>
  <si>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</si>
  <si>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</si>
  <si>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</si>
  <si>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</si>
  <si>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</si>
  <si>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</si>
  <si>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</si>
  <si>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</si>
  <si>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</si>
  <si>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</si>
  <si>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</si>
  <si>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</si>
  <si>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</si>
  <si>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</si>
  <si>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</si>
  <si>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</si>
  <si>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</si>
  <si>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</si>
  <si>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</si>
  <si>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</si>
  <si>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</si>
  <si>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</si>
  <si>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</si>
  <si>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</si>
  <si>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</si>
  <si>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</si>
  <si>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</si>
  <si>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</si>
  <si>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</si>
  <si>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</si>
  <si>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</si>
  <si>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</si>
  <si>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</si>
  <si>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</si>
  <si>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</si>
  <si>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</si>
  <si>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</si>
  <si>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</si>
  <si>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</si>
  <si>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</si>
  <si>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</si>
  <si>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</si>
  <si>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</si>
  <si>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</si>
  <si>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</si>
  <si>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</si>
  <si>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</si>
  <si>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</si>
  <si>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</si>
  <si>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</si>
  <si>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</si>
  <si>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</si>
  <si>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</si>
  <si>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</si>
  <si>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</si>
  <si>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</si>
  <si>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</si>
  <si>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</si>
  <si>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</si>
  <si>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</si>
  <si>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</si>
  <si>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</si>
  <si>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</si>
  <si>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</si>
  <si>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</si>
  <si>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</si>
  <si>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</si>
  <si>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</si>
  <si>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</si>
  <si>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</si>
  <si>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</si>
  <si>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</si>
  <si>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</si>
  <si>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</si>
  <si>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</si>
  <si>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</si>
  <si>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</si>
  <si>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</si>
  <si>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</si>
  <si>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</si>
  <si>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</si>
  <si>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</si>
  <si>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</si>
  <si>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</si>
  <si>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</si>
  <si>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</si>
  <si>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</si>
  <si>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</si>
  <si>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</si>
  <si>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</si>
  <si>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</si>
  <si>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</si>
  <si>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</si>
  <si>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</si>
  <si>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</si>
  <si>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</si>
  <si>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</si>
  <si>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</si>
  <si>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</si>
  <si>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</si>
  <si>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</si>
  <si>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</si>
  <si>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</si>
  <si>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</si>
  <si>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</si>
  <si>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</si>
  <si>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</si>
  <si>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</si>
  <si>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</si>
  <si>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</si>
  <si>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</si>
  <si>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</si>
  <si>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</si>
  <si>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</si>
  <si>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</si>
  <si>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</si>
  <si>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</si>
  <si>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</si>
  <si>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</si>
  <si>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</si>
  <si>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</si>
  <si>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</si>
  <si>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</si>
  <si>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</si>
  <si>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</si>
  <si>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</si>
  <si>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</si>
  <si>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</si>
  <si>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</si>
  <si>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</si>
  <si>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</si>
  <si>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</si>
  <si>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</si>
  <si>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</si>
  <si>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</si>
  <si>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</si>
  <si>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</si>
  <si>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</si>
  <si>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</si>
  <si>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</si>
  <si>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</si>
  <si>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</si>
  <si>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</si>
  <si>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</si>
  <si>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</si>
  <si>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</si>
  <si>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</si>
  <si>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</si>
  <si>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</si>
  <si>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</si>
  <si>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</si>
  <si>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</si>
  <si>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</si>
  <si>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</si>
  <si>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</si>
  <si>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</si>
  <si>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</si>
  <si>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</si>
  <si>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</si>
  <si>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</si>
  <si>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</si>
  <si>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</si>
  <si>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</si>
  <si>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</si>
  <si>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</si>
  <si>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</si>
  <si>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</si>
  <si>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</si>
  <si>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</si>
  <si>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</si>
  <si>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</si>
  <si>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</si>
  <si>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</si>
  <si>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</si>
  <si>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</si>
  <si>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</si>
  <si>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</si>
  <si>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</si>
  <si>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</si>
  <si>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</si>
  <si>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</si>
  <si>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</si>
  <si>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</si>
  <si>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</si>
  <si>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</si>
  <si>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</si>
  <si>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</si>
  <si>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</si>
  <si>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</si>
  <si>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</si>
  <si>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</si>
  <si>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</si>
  <si>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</si>
  <si>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</si>
  <si>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</si>
  <si>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</si>
  <si>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</si>
  <si>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</si>
  <si>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</si>
  <si>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</si>
  <si>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</si>
  <si>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</si>
  <si>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</si>
  <si>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</si>
  <si>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</si>
  <si>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</si>
  <si>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</si>
  <si>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</si>
  <si>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</si>
  <si>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</si>
  <si>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</si>
  <si>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</si>
  <si>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</si>
  <si>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</si>
  <si>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</si>
  <si>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</si>
  <si>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</si>
  <si>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</si>
  <si>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</si>
  <si>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</si>
  <si>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</si>
  <si>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</si>
  <si>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</si>
  <si>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</si>
  <si>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</si>
  <si>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</si>
  <si>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</si>
  <si>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</si>
  <si>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</si>
  <si>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</si>
  <si>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</si>
  <si>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</si>
  <si>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</si>
  <si>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</si>
  <si>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</si>
  <si>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</si>
  <si>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</si>
  <si>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</si>
  <si>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</si>
  <si>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</si>
  <si>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</si>
  <si>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</si>
  <si>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</si>
  <si>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</si>
  <si>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</si>
  <si>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</si>
  <si>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</si>
  <si>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</si>
  <si>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</si>
  <si>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</si>
  <si>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</si>
  <si>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</si>
  <si>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</si>
  <si>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</si>
  <si>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</si>
  <si>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</si>
  <si>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</si>
  <si>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</si>
  <si>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</si>
  <si>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</si>
  <si>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</si>
  <si>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</si>
  <si>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</si>
  <si>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</si>
  <si>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</si>
  <si>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</si>
  <si>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</si>
  <si>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</si>
  <si>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</si>
  <si>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</si>
  <si>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</si>
  <si>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</si>
  <si>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</si>
  <si>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</si>
  <si>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</si>
  <si>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</si>
  <si>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</si>
  <si>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</si>
  <si>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</si>
  <si>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</si>
  <si>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</si>
  <si>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</si>
  <si>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</si>
  <si>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</si>
  <si>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</si>
  <si>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</si>
  <si>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</si>
  <si>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</si>
  <si>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</si>
  <si>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</si>
  <si>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</si>
  <si>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</si>
  <si>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</si>
  <si>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</si>
  <si>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</si>
  <si>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</si>
  <si>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</si>
  <si>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</si>
  <si>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</si>
  <si>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</si>
  <si>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</si>
  <si>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</si>
  <si>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</si>
  <si>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</si>
  <si>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</si>
  <si>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</si>
  <si>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</si>
  <si>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</si>
  <si>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</si>
  <si>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</si>
  <si>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</si>
  <si>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</si>
  <si>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</si>
  <si>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</si>
  <si>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</si>
  <si>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</si>
  <si>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</si>
  <si>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</si>
  <si>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</si>
  <si>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</si>
  <si>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</si>
  <si>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</si>
  <si>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</si>
  <si>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</si>
  <si>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</si>
  <si>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</si>
  <si>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</si>
  <si>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</si>
  <si>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</si>
  <si>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</si>
  <si>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</si>
  <si>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</si>
  <si>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</si>
  <si>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</si>
  <si>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</si>
  <si>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</si>
  <si>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</si>
  <si>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</si>
  <si>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</si>
  <si>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</si>
  <si>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</si>
  <si>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</si>
  <si>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</si>
  <si>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</si>
  <si>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</si>
  <si>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</si>
  <si>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</si>
  <si>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</si>
  <si>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</si>
  <si>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</si>
  <si>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</si>
  <si>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</si>
  <si>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</si>
  <si>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</si>
  <si>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</si>
  <si>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</si>
  <si>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</si>
  <si>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</si>
  <si>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</si>
  <si>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</si>
  <si>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</si>
  <si>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</si>
  <si>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</si>
  <si>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</si>
  <si>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</si>
  <si>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</si>
  <si>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</si>
  <si>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</si>
  <si>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</si>
  <si>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</si>
  <si>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</si>
  <si>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</si>
  <si>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</si>
  <si>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</si>
  <si>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</si>
  <si>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</si>
  <si>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</si>
  <si>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</si>
  <si>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</si>
  <si>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</si>
  <si>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</si>
  <si>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</si>
  <si>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</si>
  <si>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</si>
  <si>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</si>
  <si>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</si>
  <si>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</si>
  <si>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</si>
  <si>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</si>
  <si>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</si>
  <si>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</si>
  <si>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</si>
  <si>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</si>
  <si>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</si>
  <si>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</si>
  <si>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</si>
  <si>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</si>
  <si>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</si>
  <si>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</si>
  <si>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</si>
  <si>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</si>
  <si>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</si>
  <si>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</si>
  <si>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</si>
  <si>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</si>
  <si>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</si>
  <si>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</si>
  <si>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</si>
  <si>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</si>
  <si>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</si>
  <si>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</si>
  <si>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</si>
  <si>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</si>
  <si>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</si>
  <si>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</si>
  <si>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</si>
  <si>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</si>
  <si>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</si>
  <si>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</si>
  <si>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</si>
  <si>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</si>
  <si>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</si>
  <si>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</si>
  <si>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</si>
  <si>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</si>
  <si>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</si>
  <si>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</si>
  <si>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</si>
  <si>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</si>
  <si>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</si>
  <si>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</si>
  <si>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</si>
  <si>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</si>
  <si>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</si>
  <si>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</si>
  <si>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</si>
  <si>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</si>
  <si>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</si>
  <si>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</si>
  <si>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</si>
  <si>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</si>
  <si>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</si>
  <si>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</si>
  <si>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</si>
  <si>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</si>
  <si>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</si>
  <si>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</si>
  <si>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</si>
  <si>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</si>
  <si>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</si>
  <si>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</si>
  <si>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</si>
  <si>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</si>
  <si>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</si>
  <si>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</si>
  <si>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</si>
  <si>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</si>
  <si>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</si>
  <si>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</si>
  <si>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</si>
  <si>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</si>
  <si>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</si>
  <si>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</si>
  <si>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</si>
  <si>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</si>
  <si>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</si>
  <si>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</si>
  <si>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</si>
  <si>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</si>
  <si>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</si>
  <si>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</si>
  <si>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</si>
  <si>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</si>
  <si>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</si>
  <si>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</si>
  <si>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</si>
  <si>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</si>
  <si>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</si>
  <si>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</si>
  <si>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</si>
  <si>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</si>
  <si>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</si>
  <si>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</si>
  <si>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</si>
  <si>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</si>
  <si>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</si>
  <si>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</si>
  <si>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</si>
  <si>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</si>
  <si>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</si>
  <si>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</si>
  <si>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</si>
  <si>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</si>
  <si>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</si>
  <si>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</si>
  <si>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</si>
  <si>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</si>
  <si>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</si>
  <si>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</si>
  <si>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</si>
  <si>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</si>
  <si>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</si>
  <si>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</si>
  <si>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</si>
  <si>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</si>
  <si>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</si>
  <si>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</si>
  <si>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</si>
  <si>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</si>
  <si>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</si>
  <si>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</si>
  <si>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</si>
  <si>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</si>
  <si>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</si>
  <si>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</si>
  <si>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</si>
  <si>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</si>
  <si>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</si>
  <si>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</si>
  <si>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</si>
  <si>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</si>
  <si>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</si>
  <si>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</si>
  <si>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</si>
  <si>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</si>
  <si>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</si>
  <si>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</si>
  <si>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</si>
  <si>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</si>
  <si>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</si>
  <si>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</si>
  <si>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</si>
  <si>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</si>
  <si>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</si>
  <si>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</si>
  <si>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</si>
  <si>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</si>
  <si>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</si>
  <si>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</si>
  <si>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</si>
  <si>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</si>
  <si>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</si>
  <si>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</si>
  <si>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</si>
  <si>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</si>
  <si>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</si>
  <si>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</si>
  <si>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</si>
  <si>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</si>
  <si>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</si>
  <si>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</si>
  <si>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</si>
  <si>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</si>
  <si>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</si>
  <si>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</si>
  <si>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</si>
  <si>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</si>
  <si>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</si>
  <si>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</si>
  <si>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</si>
  <si>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</si>
  <si>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</si>
  <si>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</si>
  <si>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</si>
  <si>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</si>
  <si>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</si>
  <si>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</si>
  <si>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</si>
  <si>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</si>
  <si>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</si>
  <si>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</si>
  <si>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</si>
  <si>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</si>
  <si>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</si>
  <si>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</si>
  <si>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</si>
  <si>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</si>
  <si>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</si>
  <si>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</si>
  <si>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</si>
  <si>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</si>
  <si>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</si>
  <si>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</si>
  <si>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</si>
  <si>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</si>
  <si>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</si>
  <si>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</si>
  <si>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</si>
  <si>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</si>
  <si>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</si>
  <si>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</si>
  <si>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</si>
  <si>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</si>
  <si>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</si>
  <si>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</si>
  <si>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</si>
  <si>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</si>
  <si>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</si>
  <si>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</si>
  <si>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</si>
  <si>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</si>
  <si>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</si>
  <si>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</si>
  <si>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</si>
  <si>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</si>
  <si>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</si>
  <si>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</si>
  <si>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</si>
  <si>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</si>
  <si>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</si>
  <si>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</si>
  <si>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</si>
  <si>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</si>
  <si>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</si>
  <si>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</si>
  <si>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</si>
  <si>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</si>
  <si>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</si>
  <si>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</si>
  <si>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</si>
  <si>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</si>
  <si>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</si>
  <si>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</si>
  <si>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</si>
  <si>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</si>
  <si>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</si>
  <si>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</si>
  <si>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</si>
  <si>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</si>
  <si>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</si>
  <si>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</si>
  <si>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</si>
  <si>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</si>
  <si>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</si>
  <si>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</si>
  <si>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</si>
  <si>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</si>
  <si>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</si>
  <si>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</si>
  <si>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</si>
  <si>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</si>
  <si>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</si>
  <si>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</si>
  <si>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</si>
  <si>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</si>
  <si>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</si>
  <si>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</si>
  <si>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</si>
  <si>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</si>
  <si>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</si>
  <si>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</si>
  <si>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</si>
  <si>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</si>
  <si>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</si>
  <si>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</si>
  <si>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</si>
  <si>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</si>
  <si>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</si>
  <si>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</si>
  <si>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</si>
  <si>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</si>
  <si>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</si>
  <si>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</si>
  <si>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</si>
  <si>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</si>
  <si>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</si>
  <si>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</si>
  <si>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</si>
  <si>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</si>
  <si>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</si>
  <si>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</si>
  <si>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</si>
  <si>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</si>
  <si>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</si>
  <si>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</si>
  <si>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</si>
  <si>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</si>
  <si>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</si>
  <si>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</si>
  <si>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</si>
  <si>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</si>
  <si>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</si>
  <si>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</si>
  <si>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</si>
  <si>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</si>
  <si>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</si>
  <si>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</si>
  <si>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</si>
  <si>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</si>
  <si>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</si>
  <si>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</si>
  <si>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</si>
  <si>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</si>
  <si>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</si>
  <si>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</si>
  <si>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</si>
  <si>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</si>
  <si>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</si>
  <si>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</si>
  <si>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</si>
  <si>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</si>
  <si>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</si>
  <si>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</si>
  <si>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</si>
  <si>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</si>
  <si>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</si>
  <si>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</si>
  <si>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</si>
  <si>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</si>
  <si>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</si>
  <si>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</si>
  <si>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</si>
  <si>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</si>
  <si>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</si>
  <si>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</si>
  <si>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</si>
  <si>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</si>
  <si>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</si>
  <si>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</si>
  <si>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</si>
  <si>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</si>
  <si>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</si>
  <si>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</si>
  <si>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</si>
  <si>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</si>
  <si>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</si>
  <si>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</si>
  <si>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</si>
  <si>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</si>
  <si>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</si>
  <si>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</si>
  <si>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</si>
  <si>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</si>
  <si>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</si>
  <si>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</si>
  <si>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</si>
  <si>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</si>
  <si>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</si>
  <si>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</si>
  <si>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</si>
  <si>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</si>
  <si>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</si>
  <si>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</si>
  <si>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</si>
  <si>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</si>
  <si>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</si>
  <si>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</si>
  <si>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</si>
  <si>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</si>
  <si>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</si>
  <si>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</si>
  <si>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</si>
  <si>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</si>
  <si>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</si>
  <si>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</si>
  <si>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</si>
  <si>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</si>
  <si>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</si>
  <si>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</si>
  <si>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</si>
  <si>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</si>
  <si>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</si>
  <si>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</si>
  <si>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</si>
  <si>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</si>
  <si>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</si>
  <si>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</si>
  <si>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</si>
  <si>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</si>
  <si>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</si>
  <si>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</si>
  <si>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</si>
  <si>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</si>
  <si>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</si>
  <si>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</si>
  <si>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</si>
  <si>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</si>
  <si>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</si>
  <si>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</si>
  <si>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</si>
  <si>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</si>
  <si>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</si>
  <si>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</si>
  <si>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</si>
  <si>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</si>
  <si>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</si>
  <si>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</si>
  <si>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</si>
  <si>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</si>
  <si>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</si>
  <si>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</si>
  <si>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</si>
  <si>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</si>
  <si>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</si>
  <si>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</si>
  <si>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</si>
  <si>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</si>
  <si>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</si>
  <si>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</si>
  <si>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</si>
  <si>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</si>
  <si>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</si>
  <si>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</si>
  <si>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</si>
  <si>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</si>
  <si>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</si>
  <si>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</si>
  <si>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</si>
  <si>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</si>
  <si>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</si>
  <si>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</si>
  <si>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</si>
  <si>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</si>
  <si>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</si>
  <si>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</si>
  <si>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</si>
  <si>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</si>
  <si>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</si>
  <si>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</si>
  <si>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</si>
  <si>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</si>
  <si>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</si>
  <si>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</si>
  <si>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</si>
  <si>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</si>
  <si>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</si>
  <si>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</si>
  <si>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</si>
  <si>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</si>
  <si>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</si>
  <si>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</si>
  <si>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</si>
  <si>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</si>
  <si>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</si>
  <si>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</si>
  <si>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</si>
  <si>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</si>
  <si>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</si>
  <si>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</si>
  <si>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</si>
  <si>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</si>
  <si>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</si>
  <si>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</si>
  <si>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</si>
  <si>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</si>
  <si>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</si>
  <si>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</si>
  <si>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</si>
  <si>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</si>
  <si>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</si>
  <si>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</si>
  <si>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</si>
  <si>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</si>
  <si>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</si>
  <si>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</si>
  <si>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</si>
  <si>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</si>
  <si>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</si>
  <si>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</si>
  <si>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</si>
  <si>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</si>
  <si>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</si>
  <si>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</si>
  <si>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</si>
  <si>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</si>
  <si>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</si>
  <si>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</si>
  <si>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</si>
  <si>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</si>
  <si>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</si>
  <si>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</si>
  <si>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</si>
  <si>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</si>
  <si>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</si>
  <si>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</si>
  <si>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</si>
  <si>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</si>
  <si>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</si>
  <si>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</si>
  <si>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</si>
  <si>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</si>
  <si>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</si>
  <si>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</si>
  <si>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</si>
  <si>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</si>
  <si>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</si>
  <si>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</si>
  <si>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</si>
  <si>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</si>
  <si>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</si>
  <si>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</si>
  <si>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</si>
  <si>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</si>
  <si>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</si>
  <si>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</si>
  <si>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</si>
  <si>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</si>
  <si>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</si>
  <si>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</si>
  <si>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</si>
  <si>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</si>
  <si>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</si>
  <si>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</si>
  <si>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</si>
  <si>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</si>
  <si>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</si>
  <si>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</si>
  <si>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</si>
  <si>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</si>
  <si>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</si>
  <si>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</si>
  <si>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</si>
  <si>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</si>
  <si>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</si>
  <si>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</si>
  <si>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</si>
  <si>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</si>
  <si>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</si>
  <si>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</si>
  <si>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</si>
  <si>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</si>
  <si>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</si>
  <si>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</si>
  <si>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</si>
  <si>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</si>
  <si>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</si>
  <si>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</si>
  <si>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</si>
  <si>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</si>
  <si>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</si>
  <si>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</si>
  <si>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</si>
  <si>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</si>
  <si>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</si>
  <si>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</si>
  <si>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</si>
  <si>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</si>
  <si>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</si>
  <si>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</si>
  <si>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</si>
  <si>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</si>
  <si>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</si>
  <si>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</si>
  <si>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</si>
  <si>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</si>
  <si>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</si>
  <si>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</si>
  <si>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</si>
  <si>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</si>
  <si>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</si>
  <si>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</si>
  <si>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</si>
  <si>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</si>
  <si>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</si>
  <si>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</si>
  <si>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</si>
  <si>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</si>
  <si>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</si>
  <si>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</si>
  <si>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</si>
  <si>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</si>
  <si>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</si>
  <si>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</si>
  <si>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</si>
  <si>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</si>
  <si>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</si>
  <si>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</si>
  <si>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</si>
  <si>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</si>
  <si>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</si>
  <si>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</si>
  <si>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</si>
  <si>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</si>
  <si>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</si>
  <si>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</si>
  <si>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</si>
  <si>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</si>
  <si>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</si>
  <si>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</si>
  <si>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</si>
  <si>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</si>
  <si>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</si>
  <si>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</si>
  <si>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</si>
  <si>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</si>
  <si>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</si>
  <si>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</si>
  <si>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</si>
  <si>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</si>
  <si>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</si>
  <si>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</si>
  <si>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</si>
  <si>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</si>
  <si>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</si>
  <si>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</si>
  <si>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</si>
  <si>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</si>
  <si>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</si>
  <si>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</si>
  <si>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</si>
  <si>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</si>
  <si>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</si>
  <si>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</si>
  <si>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</si>
  <si>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</si>
  <si>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</si>
  <si>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</si>
  <si>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</si>
  <si>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</si>
  <si>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</si>
  <si>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</si>
  <si>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</si>
  <si>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</si>
  <si>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</si>
  <si>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</si>
  <si>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</si>
  <si>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</si>
  <si>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</si>
  <si>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</si>
  <si>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</si>
  <si>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</si>
  <si>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</si>
  <si>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</si>
  <si>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</si>
  <si>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</si>
  <si>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</si>
  <si>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</si>
  <si>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</si>
  <si>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</si>
  <si>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</si>
  <si>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</si>
  <si>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</si>
  <si>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</si>
  <si>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</si>
  <si>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</si>
  <si>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</si>
  <si>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</si>
  <si>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</si>
  <si>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</si>
  <si>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</si>
  <si>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</si>
  <si>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</si>
  <si>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</si>
  <si>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</si>
  <si>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</si>
  <si>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</si>
  <si>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</si>
  <si>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</si>
  <si>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</si>
  <si>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</si>
  <si>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</si>
  <si>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</si>
  <si>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</si>
  <si>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</si>
  <si>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</si>
  <si>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</si>
  <si>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</si>
  <si>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</si>
  <si>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</si>
  <si>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</si>
  <si>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</si>
  <si>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</si>
  <si>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</si>
  <si>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</si>
  <si>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</si>
  <si>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</si>
  <si>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</si>
  <si>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</si>
  <si>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</si>
  <si>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</si>
  <si>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</si>
  <si>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</si>
  <si>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</si>
  <si>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</si>
  <si>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</si>
  <si>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</si>
  <si>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</si>
  <si>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</si>
  <si>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</si>
  <si>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</si>
  <si>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</si>
  <si>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</si>
  <si>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</si>
  <si>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</si>
  <si>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</si>
  <si>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</si>
  <si>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</si>
  <si>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</si>
  <si>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</si>
  <si>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</si>
  <si>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</si>
  <si>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</si>
  <si>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</si>
  <si>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</si>
  <si>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</si>
  <si>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</si>
  <si>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</si>
  <si>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</si>
  <si>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</si>
  <si>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</si>
  <si>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</si>
  <si>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</si>
  <si>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</si>
  <si>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</si>
  <si>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</si>
  <si>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</si>
  <si>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</si>
  <si>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</si>
  <si>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</si>
  <si>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</si>
  <si>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</si>
  <si>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</si>
  <si>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</si>
  <si>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</si>
  <si>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</si>
  <si>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</si>
  <si>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</si>
  <si>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</si>
  <si>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</si>
  <si>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</si>
  <si>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</si>
  <si>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</si>
  <si>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</si>
  <si>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</si>
  <si>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</si>
  <si>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</si>
  <si>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</si>
  <si>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</si>
  <si>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</si>
  <si>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</si>
  <si>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</si>
  <si>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</si>
  <si>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</si>
  <si>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</si>
  <si>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</si>
  <si>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</si>
  <si>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</si>
  <si>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</si>
  <si>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</si>
  <si>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</si>
  <si>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</si>
  <si>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</si>
  <si>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</si>
  <si>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</si>
  <si>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</si>
  <si>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</si>
  <si>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</si>
  <si>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</si>
  <si>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</si>
  <si>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</si>
  <si>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</si>
  <si>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</si>
  <si>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</si>
  <si>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</si>
  <si>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</si>
  <si>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</si>
  <si>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</si>
  <si>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</si>
  <si>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</si>
  <si>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</si>
  <si>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</si>
  <si>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</si>
  <si>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</si>
  <si>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</si>
  <si>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</si>
  <si>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</si>
  <si>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</si>
  <si>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</si>
  <si>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</si>
  <si>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</si>
  <si>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</si>
  <si>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</si>
  <si>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</si>
  <si>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</si>
  <si>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</si>
  <si>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</si>
  <si>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</si>
  <si>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</si>
  <si>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</si>
  <si>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</si>
  <si>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</si>
  <si>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</si>
  <si>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</si>
  <si>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</si>
  <si>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</si>
  <si>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</si>
  <si>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</si>
  <si>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</si>
  <si>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</si>
  <si>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</si>
  <si>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</si>
  <si>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</si>
  <si>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</si>
  <si>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</si>
  <si>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</si>
  <si>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</si>
  <si>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</si>
  <si>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</si>
  <si>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</si>
  <si>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</si>
  <si>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</si>
  <si>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</si>
  <si>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</si>
  <si>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</si>
  <si>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</si>
  <si>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</si>
  <si>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</si>
  <si>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</si>
  <si>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</si>
  <si>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</si>
  <si>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</si>
  <si>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</si>
  <si>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</si>
  <si>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</si>
  <si>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</si>
  <si>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</si>
  <si>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</si>
  <si>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</si>
  <si>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</si>
  <si>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</si>
  <si>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</si>
  <si>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</si>
  <si>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</si>
  <si>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</si>
  <si>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</si>
  <si>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</si>
  <si>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</si>
  <si>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</si>
  <si>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</si>
  <si>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</si>
  <si>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</si>
  <si>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</si>
  <si>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</si>
  <si>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</si>
  <si>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</si>
  <si>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</si>
  <si>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</si>
  <si>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</si>
  <si>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</si>
  <si>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</si>
  <si>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</si>
  <si>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</si>
  <si>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</si>
  <si>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</si>
  <si>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</si>
  <si>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</si>
  <si>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</si>
  <si>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</si>
  <si>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</si>
  <si>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</si>
  <si>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</si>
  <si>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</si>
  <si>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</si>
  <si>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</si>
  <si>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</si>
  <si>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</si>
  <si>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</si>
  <si>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</si>
  <si>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</si>
  <si>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</si>
  <si>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</si>
  <si>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</si>
  <si>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</si>
  <si>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</si>
  <si>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</si>
  <si>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</si>
  <si>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</si>
  <si>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</si>
  <si>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</si>
  <si>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</si>
  <si>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</si>
  <si>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</si>
  <si>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</si>
  <si>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</si>
  <si>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</si>
  <si>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</si>
  <si>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</si>
  <si>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</si>
  <si>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</si>
  <si>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</si>
  <si>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</si>
  <si>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</si>
  <si>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</si>
  <si>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</si>
  <si>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</si>
  <si>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</si>
  <si>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</si>
  <si>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</si>
  <si>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</si>
  <si>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</si>
  <si>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</si>
  <si>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</si>
  <si>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</si>
  <si>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</si>
  <si>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</si>
  <si>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</si>
  <si>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</si>
  <si>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</si>
  <si>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</si>
  <si>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</si>
  <si>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</si>
  <si>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</si>
  <si>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</si>
  <si>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</si>
  <si>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</si>
  <si>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</si>
  <si>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</si>
  <si>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</si>
  <si>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</si>
  <si>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</si>
  <si>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</si>
  <si>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</si>
  <si>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</si>
  <si>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</si>
  <si>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</si>
  <si>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</si>
  <si>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</si>
  <si>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</si>
  <si>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</si>
  <si>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</si>
  <si>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</si>
  <si>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</si>
  <si>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</si>
  <si>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</si>
  <si>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</si>
  <si>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</si>
  <si>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</si>
  <si>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</si>
  <si>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</si>
  <si>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</si>
  <si>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</si>
  <si>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</si>
  <si>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</si>
  <si>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</si>
  <si>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</si>
  <si>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</si>
  <si>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</si>
  <si>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</si>
  <si>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</si>
  <si>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</si>
  <si>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</si>
  <si>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</si>
  <si>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</si>
  <si>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</si>
  <si>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</si>
  <si>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</si>
  <si>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</si>
  <si>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</si>
  <si>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</si>
  <si>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</si>
  <si>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</si>
  <si>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</si>
  <si>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</si>
  <si>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</si>
  <si>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</si>
  <si>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</si>
  <si>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</si>
  <si>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</si>
  <si>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</si>
  <si>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</si>
  <si>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</si>
  <si>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</si>
  <si>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</si>
  <si>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</si>
  <si>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</si>
  <si>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</si>
  <si>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</si>
  <si>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</si>
  <si>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</si>
  <si>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</si>
  <si>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</si>
  <si>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</si>
  <si>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</si>
  <si>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</si>
  <si>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</si>
  <si>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</si>
  <si>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</si>
  <si>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</si>
  <si>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</si>
  <si>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</si>
  <si>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</si>
  <si>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</si>
  <si>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</si>
  <si>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</si>
  <si>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</si>
  <si>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</si>
  <si>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</si>
  <si>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</si>
  <si>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</si>
  <si>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</si>
  <si>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</si>
  <si>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</si>
  <si>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</si>
  <si>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</si>
  <si>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</si>
  <si>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</si>
  <si>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</si>
  <si>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</si>
  <si>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</si>
  <si>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</si>
  <si>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</si>
  <si>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</si>
  <si>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</si>
  <si>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</si>
  <si>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</si>
  <si>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</si>
  <si>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</si>
  <si>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</si>
  <si>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</si>
  <si>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</si>
  <si>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</si>
  <si>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</si>
  <si>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</si>
  <si>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</si>
  <si>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</si>
  <si>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</si>
  <si>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</si>
  <si>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</si>
  <si>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</si>
  <si>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</si>
  <si>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</si>
  <si>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</si>
  <si>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</si>
  <si>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</si>
  <si>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</si>
  <si>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</si>
  <si>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</si>
  <si>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</si>
  <si>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</si>
  <si>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</si>
  <si>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</si>
  <si>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</si>
  <si>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</si>
  <si>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</si>
  <si>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</si>
  <si>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</si>
  <si>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</si>
  <si>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</si>
  <si>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</si>
  <si>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</si>
  <si>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</si>
  <si>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</si>
  <si>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</si>
  <si>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</si>
  <si>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</si>
  <si>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</si>
  <si>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</si>
  <si>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</si>
  <si>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</si>
  <si>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</si>
  <si>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</si>
  <si>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</si>
  <si>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</si>
  <si>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</si>
  <si>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</si>
  <si>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</si>
  <si>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</si>
  <si>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</si>
  <si>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</si>
  <si>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</si>
  <si>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</si>
  <si>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</si>
  <si>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</si>
  <si>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</si>
  <si>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</si>
  <si>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</si>
  <si>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</si>
  <si>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</si>
  <si>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</si>
  <si>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</si>
  <si>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</si>
  <si>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</si>
  <si>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</si>
  <si>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</si>
  <si>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</si>
  <si>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</si>
  <si>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</si>
  <si>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</si>
  <si>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</si>
  <si>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</si>
  <si>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</si>
  <si>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</si>
  <si>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</si>
  <si>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</si>
  <si>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</si>
  <si>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</si>
  <si>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</si>
  <si>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</si>
  <si>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</si>
  <si>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</si>
  <si>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</si>
  <si>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</si>
  <si>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</si>
  <si>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</si>
  <si>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</si>
  <si>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</si>
  <si>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</si>
  <si>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</si>
  <si>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</si>
  <si>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</si>
  <si>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</si>
  <si>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</si>
  <si>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</si>
  <si>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</si>
  <si>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</si>
  <si>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</si>
  <si>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</si>
  <si>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</si>
  <si>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</si>
  <si>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</si>
  <si>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</si>
  <si>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</si>
  <si>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</si>
  <si>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</si>
  <si>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</si>
  <si>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</si>
  <si>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</si>
  <si>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</si>
  <si>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</si>
  <si>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</si>
  <si>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</si>
  <si>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</si>
  <si>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</si>
  <si>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</si>
  <si>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</si>
  <si>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</si>
  <si>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</si>
  <si>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</si>
  <si>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</si>
  <si>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</si>
  <si>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</si>
  <si>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</si>
  <si>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</si>
  <si>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</si>
  <si>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</si>
  <si>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</si>
  <si>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</si>
  <si>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</si>
  <si>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</si>
  <si>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</si>
  <si>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</si>
  <si>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</si>
  <si>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</si>
  <si>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</si>
  <si>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</si>
  <si>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</si>
  <si>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</si>
  <si>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</si>
  <si>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</si>
  <si>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</si>
  <si>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</si>
  <si>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</si>
  <si>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</si>
  <si>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</si>
  <si>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</si>
  <si>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</si>
  <si>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</si>
  <si>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</si>
  <si>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</si>
  <si>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</si>
  <si>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</si>
  <si>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</si>
  <si>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</si>
  <si>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</si>
  <si>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</si>
  <si>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</si>
  <si>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</si>
  <si>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</si>
  <si>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</si>
  <si>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</si>
  <si>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</si>
  <si>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</si>
  <si>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</si>
  <si>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</si>
  <si>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</si>
  <si>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</si>
  <si>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</si>
  <si>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</si>
  <si>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</si>
  <si>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</si>
  <si>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</si>
  <si>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</si>
  <si>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</si>
  <si>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</si>
  <si>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</si>
  <si>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</si>
  <si>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</si>
  <si>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</si>
  <si>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</si>
  <si>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</si>
  <si>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</si>
  <si>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</si>
  <si>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</si>
  <si>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</si>
  <si>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</si>
  <si>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</si>
  <si>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</si>
  <si>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</si>
  <si>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</si>
  <si>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</si>
  <si>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</si>
  <si>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</si>
  <si>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</si>
  <si>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</si>
  <si>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</si>
  <si>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</si>
  <si>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</si>
  <si>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</si>
  <si>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</si>
  <si>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</si>
  <si>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</si>
  <si>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</si>
  <si>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</si>
  <si>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</si>
  <si>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</si>
  <si>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</si>
  <si>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</si>
  <si>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</si>
  <si>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</si>
  <si>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</si>
  <si>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</si>
  <si>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</si>
  <si>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</si>
  <si>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</si>
  <si>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</si>
  <si>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</si>
  <si>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</si>
  <si>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</si>
  <si>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</si>
  <si>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</si>
  <si>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</si>
  <si>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</si>
  <si>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</si>
  <si>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</si>
  <si>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</si>
  <si>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</si>
  <si>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</si>
  <si>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</si>
  <si>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</si>
  <si>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</si>
  <si>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</si>
  <si>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</si>
  <si>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</si>
  <si>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</si>
  <si>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</si>
  <si>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</si>
  <si>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</si>
  <si>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</si>
  <si>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</si>
  <si>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</si>
  <si>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</si>
  <si>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</si>
  <si>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</si>
  <si>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</si>
  <si>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</si>
  <si>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</si>
  <si>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</si>
  <si>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</si>
  <si>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</si>
  <si>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</si>
  <si>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</si>
  <si>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</si>
  <si>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</si>
  <si>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</si>
  <si>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</si>
  <si>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</si>
  <si>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</si>
  <si>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</si>
  <si>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</si>
  <si>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</si>
  <si>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</si>
  <si>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</si>
  <si>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</si>
  <si>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</si>
  <si>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</si>
  <si>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</si>
  <si>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</si>
  <si>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</si>
  <si>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</si>
  <si>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</si>
  <si>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</si>
  <si>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</si>
  <si>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</si>
  <si>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</si>
  <si>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</si>
  <si>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</si>
  <si>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</si>
  <si>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</si>
  <si>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</si>
  <si>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</si>
  <si>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</si>
  <si>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</si>
  <si>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</si>
  <si>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</si>
  <si>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</si>
  <si>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</si>
  <si>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</si>
  <si>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</si>
  <si>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</si>
  <si>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</si>
  <si>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</si>
  <si>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</si>
  <si>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</si>
  <si>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</si>
  <si>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</si>
  <si>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</si>
  <si>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</si>
  <si>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</si>
  <si>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</si>
  <si>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</si>
  <si>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</si>
  <si>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</si>
  <si>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</si>
  <si>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</si>
  <si>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</si>
  <si>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</si>
  <si>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</si>
  <si>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</si>
  <si>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</si>
  <si>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</si>
  <si>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</si>
  <si>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</si>
  <si>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</si>
  <si>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</si>
  <si>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</si>
  <si>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</si>
  <si>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</si>
  <si>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</si>
  <si>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</si>
  <si>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</si>
  <si>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</si>
  <si>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</si>
  <si>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</si>
  <si>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</si>
  <si>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</si>
  <si>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</si>
  <si>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</si>
  <si>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</si>
  <si>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</si>
  <si>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</si>
  <si>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</si>
  <si>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</si>
  <si>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</si>
  <si>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</si>
  <si>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</si>
  <si>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</si>
  <si>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</si>
  <si>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</si>
  <si>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</si>
  <si>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</si>
  <si>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</si>
  <si>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</si>
  <si>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</si>
  <si>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</si>
  <si>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</si>
  <si>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</si>
  <si>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</si>
  <si>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</si>
  <si>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</si>
  <si>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</si>
  <si>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</si>
  <si>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</si>
  <si>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</si>
  <si>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</si>
  <si>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</si>
  <si>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</si>
  <si>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</si>
  <si>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</si>
  <si>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</si>
  <si>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</si>
  <si>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</si>
  <si>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</si>
  <si>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</si>
  <si>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</si>
  <si>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</si>
  <si>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</si>
  <si>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</si>
  <si>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</si>
  <si>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</si>
  <si>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</si>
  <si>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</si>
  <si>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</si>
  <si>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</si>
  <si>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</si>
  <si>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</si>
  <si>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</si>
  <si>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</si>
  <si>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</si>
  <si>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</si>
  <si>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</si>
  <si>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</si>
  <si>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</si>
  <si>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</si>
  <si>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</si>
  <si>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</si>
  <si>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</si>
  <si>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</si>
  <si>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</si>
  <si>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</si>
  <si>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</si>
  <si>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</si>
  <si>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</si>
  <si>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</si>
  <si>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</si>
  <si>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</si>
  <si>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</si>
  <si>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</si>
  <si>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</si>
  <si>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</si>
  <si>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</si>
  <si>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</si>
  <si>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</si>
  <si>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</si>
  <si>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</si>
  <si>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</si>
  <si>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</si>
  <si>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</si>
  <si>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</si>
  <si>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</si>
  <si>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</si>
  <si>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</si>
  <si>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</si>
  <si>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</si>
  <si>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</si>
  <si>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</si>
  <si>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</si>
  <si>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</si>
  <si>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</si>
  <si>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</si>
  <si>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</si>
  <si>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</si>
  <si>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</si>
  <si>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</si>
  <si>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</si>
  <si>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</si>
  <si>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</si>
  <si>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</si>
  <si>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</si>
  <si>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</si>
  <si>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</si>
  <si>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</si>
  <si>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</si>
  <si>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</si>
  <si>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</si>
  <si>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</si>
  <si>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</si>
  <si>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</si>
  <si>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</si>
  <si>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</si>
  <si>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</si>
  <si>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</si>
  <si>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</si>
  <si>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</si>
  <si>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</si>
  <si>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</si>
  <si>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</si>
  <si>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</si>
  <si>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</si>
  <si>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</si>
  <si>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</si>
  <si>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</si>
  <si>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</si>
  <si>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</si>
  <si>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</si>
  <si>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</si>
  <si>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</si>
  <si>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</si>
  <si>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</si>
  <si>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</si>
  <si>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</si>
  <si>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</si>
  <si>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</si>
  <si>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</si>
  <si>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</si>
  <si>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</si>
  <si>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</si>
  <si>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</si>
  <si>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</si>
  <si>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</si>
  <si>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</si>
  <si>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</si>
  <si>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</si>
  <si>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</si>
  <si>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</si>
  <si>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</si>
  <si>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</si>
  <si>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</si>
  <si>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</si>
  <si>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</si>
  <si>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</si>
  <si>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</si>
  <si>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</si>
  <si>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</si>
  <si>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</si>
  <si>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</si>
  <si>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</si>
  <si>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</si>
  <si>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</si>
  <si>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</si>
  <si>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</si>
  <si>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</si>
  <si>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</si>
  <si>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</si>
  <si>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</si>
  <si>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</si>
  <si>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</si>
  <si>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</si>
  <si>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</si>
  <si>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</si>
  <si>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</si>
  <si>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</si>
  <si>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</si>
  <si>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</si>
  <si>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</si>
  <si>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</si>
  <si>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</si>
  <si>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</si>
  <si>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</si>
  <si>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</si>
  <si>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</si>
  <si>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</si>
  <si>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</si>
  <si>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</si>
  <si>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</si>
  <si>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</si>
  <si>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</si>
  <si>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</si>
  <si>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</si>
  <si>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</si>
  <si>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</si>
  <si>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</si>
  <si>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</si>
  <si>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</si>
  <si>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</si>
  <si>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</si>
  <si>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</si>
  <si>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</si>
  <si>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</si>
  <si>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</si>
  <si>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</si>
  <si>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</si>
  <si>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</si>
  <si>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</si>
  <si>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</si>
  <si>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</si>
  <si>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</si>
  <si>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</si>
  <si>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</si>
  <si>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</si>
  <si>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</si>
  <si>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</si>
  <si>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</si>
  <si>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</si>
  <si>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</si>
  <si>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</si>
  <si>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</si>
  <si>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</si>
  <si>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</si>
  <si>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</si>
  <si>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</si>
  <si>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</si>
  <si>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</si>
  <si>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</si>
  <si>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</si>
  <si>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</si>
  <si>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</si>
  <si>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</si>
  <si>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</si>
  <si>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</si>
  <si>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</si>
  <si>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</si>
  <si>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</si>
  <si>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</si>
  <si>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</si>
  <si>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</si>
  <si>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</si>
  <si>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</si>
  <si>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</si>
  <si>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</si>
  <si>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</si>
  <si>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</si>
  <si>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</si>
  <si>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</si>
  <si>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</si>
  <si>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</si>
  <si>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</si>
  <si>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</si>
  <si>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</si>
  <si>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</si>
  <si>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</si>
  <si>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</si>
  <si>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</si>
  <si>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</si>
  <si>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</si>
  <si>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</si>
  <si>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</si>
  <si>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</si>
  <si>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</si>
  <si>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</si>
  <si>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</si>
  <si>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</si>
  <si>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</si>
  <si>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</si>
  <si>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</si>
  <si>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</si>
  <si>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</si>
  <si>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</si>
  <si>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</si>
  <si>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</si>
  <si>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</si>
  <si>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</si>
  <si>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</si>
  <si>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</si>
  <si>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</si>
  <si>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</si>
  <si>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</si>
  <si>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</si>
  <si>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</si>
  <si>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</si>
  <si>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</si>
  <si>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</si>
  <si>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</si>
  <si>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</si>
  <si>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</si>
  <si>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</si>
  <si>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</si>
  <si>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</si>
  <si>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</si>
  <si>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</si>
  <si>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</si>
  <si>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</si>
  <si>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</si>
  <si>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</si>
  <si>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</si>
  <si>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</si>
  <si>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</si>
  <si>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</si>
  <si>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</si>
  <si>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</si>
  <si>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</si>
  <si>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</si>
  <si>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</si>
  <si>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</si>
  <si>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</si>
  <si>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</si>
  <si>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</si>
  <si>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</si>
  <si>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</si>
  <si>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</si>
  <si>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</si>
  <si>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</si>
  <si>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</si>
  <si>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</si>
  <si>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</si>
  <si>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</si>
  <si>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</si>
  <si>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</si>
  <si>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</si>
  <si>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</si>
  <si>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</si>
  <si>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</si>
  <si>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</si>
  <si>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</si>
  <si>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</si>
  <si>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</si>
  <si>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</si>
  <si>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</si>
  <si>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</si>
  <si>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</si>
  <si>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</si>
  <si>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</si>
  <si>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</si>
  <si>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</si>
  <si>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</si>
  <si>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</si>
  <si>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</si>
  <si>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</si>
  <si>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</si>
  <si>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</si>
  <si>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</si>
  <si>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</si>
  <si>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</si>
  <si>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</si>
  <si>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</si>
  <si>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</si>
  <si>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</si>
  <si>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</si>
  <si>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</si>
  <si>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</si>
  <si>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</si>
  <si>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</si>
  <si>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</si>
  <si>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</si>
  <si>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</si>
  <si>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</si>
  <si>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</si>
  <si>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</si>
  <si>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</si>
  <si>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</si>
  <si>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</si>
  <si>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</si>
  <si>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</si>
  <si>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</si>
  <si>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</si>
  <si>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</si>
  <si>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</si>
  <si>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</si>
  <si>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</si>
  <si>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</si>
  <si>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</si>
  <si>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</si>
  <si>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</si>
  <si>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</si>
  <si>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</si>
  <si>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</si>
  <si>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</si>
  <si>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</si>
  <si>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</si>
  <si>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</si>
  <si>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</si>
  <si>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</si>
  <si>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</si>
  <si>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</si>
  <si>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</si>
  <si>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</si>
  <si>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</si>
  <si>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</si>
  <si>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</si>
  <si>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</si>
  <si>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</si>
  <si>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</si>
  <si>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</si>
  <si>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</si>
  <si>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</si>
  <si>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</si>
  <si>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</si>
  <si>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</si>
  <si>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</si>
  <si>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</si>
  <si>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</si>
  <si>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</si>
  <si>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</si>
  <si>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</si>
  <si>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</si>
  <si>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</si>
  <si>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</si>
  <si>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</si>
  <si>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</si>
  <si>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</si>
  <si>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</si>
  <si>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</si>
  <si>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</si>
  <si>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</si>
  <si>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</si>
  <si>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</si>
  <si>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</si>
  <si>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</si>
  <si>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</si>
  <si>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</si>
  <si>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</si>
  <si>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</si>
  <si>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</si>
  <si>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</si>
  <si>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</si>
  <si>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</si>
  <si>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</si>
  <si>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</si>
  <si>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</si>
  <si>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</si>
  <si>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</si>
  <si>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</si>
  <si>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</si>
  <si>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</si>
  <si>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</si>
  <si>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</si>
  <si>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</si>
  <si>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</si>
  <si>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</si>
  <si>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</si>
  <si>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</si>
  <si>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</si>
  <si>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</si>
  <si>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</si>
  <si>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</si>
  <si>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</si>
  <si>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</si>
  <si>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</si>
  <si>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</si>
  <si>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</si>
  <si>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</si>
  <si>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</si>
  <si>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</si>
  <si>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</si>
  <si>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</si>
  <si>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</si>
  <si>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</si>
  <si>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</si>
  <si>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</si>
  <si>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</si>
  <si>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</si>
  <si>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</si>
  <si>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</si>
  <si>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</si>
  <si>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</si>
  <si>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</si>
  <si>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</si>
  <si>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</si>
  <si>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</si>
  <si>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</si>
  <si>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</si>
  <si>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</si>
  <si>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</si>
  <si>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</si>
  <si>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</si>
  <si>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</si>
  <si>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</si>
  <si>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</si>
  <si>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</si>
  <si>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</si>
  <si>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</si>
  <si>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</si>
  <si>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</si>
  <si>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</si>
  <si>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</si>
  <si>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</si>
  <si>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</si>
  <si>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</si>
  <si>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</si>
  <si>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</si>
  <si>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</si>
  <si>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</si>
  <si>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</si>
  <si>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</si>
  <si>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</si>
  <si>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</si>
  <si>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</si>
  <si>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</si>
  <si>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</si>
  <si>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</si>
  <si>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</si>
  <si>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</si>
  <si>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</si>
  <si>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</si>
  <si>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</si>
  <si>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</si>
  <si>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</si>
  <si>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</si>
  <si>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</si>
  <si>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</si>
  <si>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</si>
  <si>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</si>
  <si>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</si>
  <si>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</si>
  <si>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</si>
  <si>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</si>
  <si>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</si>
  <si>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</si>
  <si>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</si>
  <si>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</si>
  <si>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</si>
  <si>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</si>
  <si>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</si>
  <si>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</si>
  <si>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</si>
  <si>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</si>
  <si>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</si>
  <si>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</si>
  <si>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</si>
  <si>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</si>
  <si>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</si>
  <si>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</si>
  <si>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</si>
  <si>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</si>
  <si>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</si>
  <si>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</si>
  <si>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</si>
  <si>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</si>
  <si>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</si>
  <si>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</si>
  <si>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</si>
  <si>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</si>
  <si>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</si>
  <si>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</si>
  <si>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</si>
  <si>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</si>
  <si>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</si>
  <si>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</si>
  <si>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</si>
  <si>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</si>
  <si>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</si>
  <si>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</si>
  <si>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</si>
  <si>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</si>
  <si>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</si>
  <si>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</si>
  <si>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</si>
  <si>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</si>
  <si>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</si>
  <si>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</si>
  <si>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</si>
  <si>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</si>
  <si>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</si>
  <si>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</si>
  <si>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</si>
  <si>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</si>
  <si>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</si>
  <si>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</si>
  <si>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</si>
  <si>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</si>
  <si>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</si>
  <si>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</si>
  <si>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</si>
  <si>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</si>
  <si>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</si>
  <si>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</si>
  <si>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</si>
  <si>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</si>
  <si>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</si>
  <si>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</si>
  <si>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</si>
  <si>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</si>
  <si>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</si>
  <si>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</si>
  <si>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</si>
  <si>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</si>
  <si>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</si>
  <si>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</si>
  <si>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</si>
  <si>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</si>
  <si>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</si>
  <si>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</si>
  <si>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</si>
  <si>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</si>
  <si>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</si>
  <si>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</si>
  <si>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</si>
  <si>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</si>
  <si>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</si>
  <si>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</si>
  <si>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</si>
  <si>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</si>
  <si>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</si>
  <si>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</si>
  <si>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</si>
  <si>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</si>
  <si>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</si>
  <si>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</si>
  <si>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</si>
  <si>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</si>
  <si>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</si>
  <si>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</si>
  <si>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</si>
  <si>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</si>
  <si>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</si>
  <si>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</si>
  <si>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</si>
  <si>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</si>
  <si>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</si>
  <si>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</si>
  <si>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</si>
  <si>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</si>
  <si>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</si>
  <si>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</si>
  <si>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</si>
  <si>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</si>
  <si>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</si>
  <si>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</si>
  <si>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</si>
  <si>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</si>
  <si>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</si>
  <si>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</si>
  <si>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</si>
  <si>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</si>
  <si>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</si>
  <si>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</si>
  <si>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</si>
  <si>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</si>
  <si>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</si>
  <si>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</si>
  <si>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</si>
  <si>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</si>
  <si>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</si>
  <si>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</si>
  <si>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</si>
  <si>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</si>
  <si>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</si>
  <si>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</si>
  <si>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</si>
  <si>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</si>
  <si>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</si>
  <si>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</si>
  <si>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</si>
  <si>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</si>
  <si>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</si>
  <si>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</si>
  <si>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</si>
  <si>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</si>
  <si>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</si>
  <si>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</si>
  <si>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</si>
  <si>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</si>
  <si>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</si>
  <si>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</si>
  <si>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</si>
  <si>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</si>
  <si>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</si>
  <si>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</si>
  <si>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</si>
  <si>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</si>
  <si>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</si>
  <si>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</si>
  <si>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</si>
  <si>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</si>
  <si>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</si>
  <si>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</si>
  <si>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</si>
  <si>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</si>
  <si>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</si>
  <si>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</si>
  <si>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</si>
  <si>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</si>
  <si>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</si>
  <si>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</si>
  <si>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</si>
  <si>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</si>
  <si>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</si>
  <si>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</si>
  <si>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</si>
  <si>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</si>
  <si>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</si>
  <si>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</si>
  <si>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</si>
  <si>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</si>
  <si>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</si>
  <si>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</si>
  <si>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</si>
  <si>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</si>
  <si>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</si>
  <si>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</si>
  <si>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</si>
  <si>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</si>
  <si>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</si>
  <si>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</si>
  <si>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</si>
  <si>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</si>
  <si>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</si>
  <si>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</si>
  <si>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</si>
  <si>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</si>
  <si>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</si>
  <si>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</si>
  <si>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</si>
  <si>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</si>
  <si>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</si>
  <si>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</si>
  <si>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</si>
  <si>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</si>
  <si>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</si>
  <si>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</si>
  <si>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</si>
  <si>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</si>
  <si>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</si>
  <si>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</si>
  <si>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</si>
  <si>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</si>
  <si>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</si>
  <si>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</si>
  <si>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</si>
  <si>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</si>
  <si>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</si>
  <si>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</si>
  <si>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</si>
  <si>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</si>
  <si>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</si>
  <si>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</si>
  <si>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</si>
  <si>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</si>
  <si>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</si>
  <si>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</si>
  <si>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</si>
  <si>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</si>
  <si>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</si>
  <si>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</si>
  <si>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</si>
  <si>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</si>
  <si>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</si>
  <si>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</si>
  <si>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</si>
  <si>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</si>
  <si>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</si>
  <si>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</si>
  <si>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</si>
  <si>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</si>
  <si>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</si>
  <si>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</si>
  <si>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</si>
  <si>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</si>
  <si>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</si>
  <si>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</si>
  <si>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</si>
  <si>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</si>
  <si>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</si>
  <si>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</si>
  <si>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</si>
  <si>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</si>
  <si>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</si>
  <si>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</si>
  <si>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</si>
  <si>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</si>
  <si>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</si>
  <si>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</si>
  <si>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</si>
  <si>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</si>
  <si>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</si>
  <si>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</si>
  <si>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</si>
  <si>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</si>
  <si>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</si>
  <si>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</si>
  <si>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</si>
  <si>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</si>
  <si>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</si>
  <si>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</si>
  <si>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</si>
  <si>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</si>
  <si>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</si>
  <si>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</si>
  <si>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</si>
  <si>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</si>
  <si>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</si>
  <si>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</si>
  <si>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</si>
  <si>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</si>
  <si>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</si>
  <si>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</si>
  <si>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</si>
  <si>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</si>
  <si>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</si>
  <si>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</si>
  <si>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</si>
  <si>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</si>
  <si>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</si>
  <si>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</si>
  <si>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</si>
  <si>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</si>
  <si>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</si>
  <si>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</si>
  <si>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</si>
  <si>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</si>
  <si>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</si>
  <si>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</si>
  <si>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</si>
  <si>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</si>
  <si>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</si>
  <si>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</si>
  <si>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</si>
  <si>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</si>
  <si>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</si>
  <si>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</si>
  <si>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</si>
  <si>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</si>
  <si>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</si>
  <si>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</si>
  <si>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</si>
  <si>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</si>
  <si>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</si>
  <si>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</si>
  <si>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</si>
  <si>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</si>
  <si>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</si>
  <si>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</si>
  <si>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</si>
  <si>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</si>
  <si>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</si>
  <si>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</si>
  <si>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</si>
  <si>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</si>
  <si>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</si>
  <si>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</si>
  <si>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</si>
  <si>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</si>
  <si>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</si>
  <si>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</si>
  <si>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</si>
  <si>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</si>
  <si>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</si>
  <si>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</si>
  <si>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</si>
  <si>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</si>
  <si>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</si>
  <si>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</si>
  <si>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</si>
  <si>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</si>
  <si>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</si>
  <si>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</si>
  <si>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</si>
  <si>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</si>
  <si>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</si>
  <si>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</si>
  <si>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</si>
  <si>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</si>
  <si>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</si>
  <si>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</si>
  <si>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</si>
  <si>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</si>
  <si>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</si>
  <si>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</si>
  <si>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</si>
  <si>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</si>
  <si>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</si>
  <si>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</si>
  <si>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</si>
  <si>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</si>
  <si>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</si>
  <si>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</si>
  <si>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</si>
  <si>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</si>
  <si>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</si>
  <si>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</si>
  <si>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</si>
  <si>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</si>
  <si>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</si>
  <si>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</si>
  <si>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</si>
  <si>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</si>
  <si>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</si>
  <si>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</si>
  <si>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</si>
  <si>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</si>
  <si>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</si>
  <si>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</si>
  <si>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</si>
  <si>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</si>
  <si>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</si>
  <si>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</si>
  <si>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</si>
  <si>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</si>
  <si>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</si>
  <si>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</si>
  <si>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</si>
  <si>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</si>
  <si>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</si>
  <si>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</si>
  <si>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</si>
  <si>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</si>
  <si>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</si>
  <si>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</si>
  <si>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</si>
  <si>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</si>
  <si>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</si>
  <si>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</si>
  <si>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</si>
  <si>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</si>
  <si>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</si>
  <si>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</si>
  <si>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</si>
  <si>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</si>
  <si>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</si>
  <si>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</si>
  <si>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</si>
  <si>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</si>
  <si>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</si>
  <si>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</si>
  <si>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</si>
  <si>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</si>
  <si>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</si>
  <si>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</si>
  <si>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</si>
  <si>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</si>
  <si>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</si>
  <si>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</si>
  <si>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</si>
  <si>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</si>
  <si>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</si>
  <si>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</si>
  <si>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</si>
  <si>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</si>
  <si>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</si>
  <si>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</si>
  <si>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</si>
  <si>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</si>
  <si>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</si>
  <si>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</si>
  <si>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</si>
  <si>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</si>
  <si>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</si>
  <si>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</si>
  <si>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</si>
  <si>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</si>
  <si>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</si>
  <si>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</si>
  <si>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</si>
  <si>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</si>
  <si>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</si>
  <si>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</si>
  <si>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</si>
  <si>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</si>
  <si>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</si>
  <si>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</si>
  <si>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</si>
  <si>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</si>
  <si>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</si>
  <si>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</si>
  <si>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</si>
  <si>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</si>
  <si>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</si>
  <si>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</si>
  <si>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</si>
  <si>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</si>
  <si>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</si>
  <si>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</si>
  <si>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</si>
  <si>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</si>
  <si>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</si>
  <si>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</si>
  <si>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</si>
  <si>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</si>
  <si>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</si>
  <si>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</si>
  <si>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</si>
  <si>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</si>
  <si>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</si>
  <si>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</si>
  <si>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</si>
  <si>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</si>
  <si>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</si>
  <si>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</si>
  <si>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</si>
  <si>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</si>
  <si>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</si>
  <si>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</si>
  <si>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</si>
  <si>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</si>
  <si>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</si>
  <si>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</si>
  <si>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</si>
  <si>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</si>
  <si>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</si>
  <si>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</si>
  <si>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</si>
  <si>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</si>
  <si>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</si>
  <si>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</si>
  <si>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</si>
  <si>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</si>
  <si>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</si>
  <si>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</si>
  <si>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</si>
  <si>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</si>
  <si>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</si>
  <si>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</si>
  <si>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</si>
  <si>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</si>
  <si>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</si>
  <si>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</si>
  <si>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</si>
  <si>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</si>
  <si>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</si>
  <si>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</si>
  <si>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</si>
  <si>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</si>
  <si>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</si>
  <si>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</si>
  <si>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</si>
  <si>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</si>
  <si>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</si>
  <si>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</si>
  <si>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</si>
  <si>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</si>
  <si>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</si>
  <si>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</si>
  <si>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</si>
  <si>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</si>
  <si>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</si>
  <si>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</si>
  <si>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</si>
  <si>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</si>
  <si>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</si>
  <si>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</si>
  <si>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</si>
  <si>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</si>
  <si>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</si>
  <si>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</si>
  <si>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</si>
  <si>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</si>
  <si>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</si>
  <si>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</si>
  <si>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</si>
  <si>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</si>
  <si>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</si>
  <si>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</si>
  <si>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</si>
  <si>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</si>
  <si>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</si>
  <si>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</si>
  <si>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</si>
  <si>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</si>
  <si>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</si>
  <si>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</si>
  <si>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</si>
  <si>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</si>
  <si>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</si>
  <si>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</si>
  <si>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</si>
  <si>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</si>
  <si>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</si>
  <si>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</si>
  <si>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</si>
  <si>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</si>
  <si>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</si>
  <si>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</si>
  <si>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</si>
  <si>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</si>
  <si>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</si>
  <si>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</si>
  <si>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</si>
  <si>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</si>
  <si>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</si>
  <si>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</si>
  <si>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</si>
  <si>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</si>
  <si>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</si>
  <si>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</si>
  <si>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</si>
  <si>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</si>
  <si>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</si>
  <si>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</si>
  <si>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</si>
  <si>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</si>
  <si>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</si>
  <si>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</si>
  <si>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</si>
  <si>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</si>
  <si>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</si>
  <si>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</si>
  <si>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</si>
  <si>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</si>
  <si>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</si>
  <si>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</si>
  <si>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</si>
  <si>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</si>
  <si>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</si>
  <si>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</si>
  <si>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</si>
  <si>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</si>
  <si>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</si>
  <si>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</si>
  <si>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</si>
  <si>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</si>
  <si>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</si>
  <si>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</si>
  <si>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</si>
  <si>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</si>
  <si>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</si>
  <si>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</si>
  <si>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</si>
  <si>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</si>
  <si>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</si>
  <si>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</si>
  <si>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</si>
  <si>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</si>
  <si>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</si>
  <si>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</si>
  <si>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</si>
  <si>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</si>
  <si>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</si>
  <si>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</si>
  <si>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</si>
  <si>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</si>
  <si>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</si>
  <si>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</si>
  <si>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</si>
  <si>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</si>
  <si>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</si>
  <si>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</si>
  <si>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</si>
  <si>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</si>
  <si>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</si>
  <si>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</si>
  <si>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</si>
  <si>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</si>
  <si>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</si>
  <si>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</si>
  <si>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</si>
  <si>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</si>
  <si>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</si>
  <si>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</si>
  <si>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</si>
  <si>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</si>
  <si>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</si>
  <si>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</si>
  <si>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</si>
  <si>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</si>
  <si>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</si>
  <si>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</si>
  <si>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</si>
  <si>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</si>
  <si>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</si>
  <si>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</si>
  <si>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</si>
  <si>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</si>
  <si>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</si>
  <si>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</si>
  <si>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</si>
  <si>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</si>
  <si>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</si>
  <si>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</si>
  <si>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</si>
  <si>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</si>
  <si>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</si>
  <si>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</si>
  <si>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</si>
  <si>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</si>
  <si>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</si>
  <si>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</si>
  <si>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</si>
  <si>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</si>
  <si>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</si>
  <si>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</si>
  <si>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</si>
  <si>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</si>
  <si>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</si>
  <si>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</si>
  <si>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</si>
  <si>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</si>
  <si>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</si>
  <si>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</si>
  <si>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</si>
  <si>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</si>
  <si>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</si>
  <si>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</si>
  <si>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</si>
  <si>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</si>
  <si>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</si>
  <si>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</si>
  <si>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</si>
  <si>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</si>
  <si>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</si>
  <si>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</si>
  <si>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</si>
  <si>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</si>
  <si>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</si>
  <si>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</si>
  <si>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</si>
  <si>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</si>
  <si>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</si>
  <si>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</si>
  <si>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</si>
  <si>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</si>
  <si>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</si>
  <si>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</si>
  <si>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</si>
  <si>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</si>
  <si>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</si>
  <si>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</si>
  <si>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</si>
  <si>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</si>
  <si>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</si>
  <si>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</si>
  <si>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</si>
  <si>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</si>
  <si>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</si>
  <si>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</si>
  <si>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</si>
  <si>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</si>
  <si>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</si>
  <si>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</si>
  <si>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</si>
  <si>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</si>
  <si>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</si>
  <si>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</si>
  <si>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</si>
  <si>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</si>
  <si>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</si>
  <si>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</si>
  <si>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</si>
  <si>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</si>
  <si>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</si>
  <si>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</si>
  <si>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</si>
  <si>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</si>
  <si>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</si>
  <si>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</si>
  <si>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</si>
  <si>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</si>
  <si>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</si>
  <si>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</si>
  <si>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</si>
  <si>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</si>
  <si>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</si>
  <si>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</si>
  <si>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</si>
  <si>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</si>
  <si>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</si>
  <si>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</si>
  <si>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</si>
  <si>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</si>
  <si>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</si>
  <si>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</si>
  <si>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</si>
  <si>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</si>
  <si>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</si>
  <si>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</si>
  <si>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</si>
  <si>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</si>
  <si>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</si>
  <si>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</si>
  <si>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</si>
  <si>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</si>
  <si>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</si>
  <si>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</si>
  <si>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</si>
  <si>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</si>
  <si>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</si>
  <si>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</si>
  <si>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</si>
  <si>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</si>
  <si>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</si>
  <si>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</si>
  <si>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</si>
  <si>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</si>
  <si>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</si>
  <si>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</si>
  <si>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</si>
  <si>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</si>
  <si>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</si>
  <si>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</si>
  <si>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</si>
  <si>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</si>
  <si>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</si>
  <si>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</si>
  <si>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</si>
  <si>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</si>
  <si>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</si>
  <si>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</si>
  <si>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</si>
  <si>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</si>
  <si>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</si>
  <si>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</si>
  <si>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</si>
  <si>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</si>
  <si>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</si>
  <si>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</si>
  <si>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</si>
  <si>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</si>
  <si>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</si>
  <si>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</si>
  <si>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</si>
  <si>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</si>
  <si>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</si>
  <si>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</si>
  <si>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</si>
  <si>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</si>
  <si>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</si>
  <si>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</si>
  <si>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</si>
  <si>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</si>
  <si>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</si>
  <si>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</si>
  <si>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</si>
  <si>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</si>
  <si>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</si>
  <si>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</si>
  <si>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</si>
  <si>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</si>
  <si>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</si>
  <si>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</si>
  <si>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</si>
  <si>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</si>
  <si>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</si>
  <si>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</si>
  <si>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</si>
  <si>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</si>
  <si>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</si>
  <si>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</si>
  <si>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</si>
  <si>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</si>
  <si>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</si>
  <si>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</si>
  <si>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</si>
  <si>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</si>
  <si>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</si>
  <si>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</si>
  <si>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</si>
  <si>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</si>
  <si>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</si>
  <si>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</si>
  <si>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</si>
  <si>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</si>
  <si>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</si>
  <si>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</si>
  <si>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</si>
  <si>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</si>
  <si>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</si>
  <si>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</si>
  <si>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</si>
  <si>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</si>
  <si>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</si>
  <si>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</si>
  <si>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</si>
  <si>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</si>
  <si>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</si>
  <si>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</si>
  <si>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</si>
  <si>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</si>
  <si>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</si>
  <si>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</si>
  <si>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</si>
  <si>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</si>
  <si>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</si>
  <si>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</si>
  <si>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</si>
  <si>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</si>
  <si>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</si>
  <si>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</si>
  <si>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</si>
  <si>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</si>
  <si>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</si>
  <si>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</si>
  <si>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</si>
  <si>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</si>
  <si>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</si>
  <si>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</si>
  <si>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</si>
  <si>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</si>
  <si>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</si>
  <si>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</si>
  <si>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</si>
  <si>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</si>
  <si>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</si>
  <si>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</si>
  <si>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</si>
  <si>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</si>
  <si>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</si>
  <si>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</si>
  <si>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</si>
  <si>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</si>
  <si>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</si>
  <si>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</si>
  <si>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</si>
  <si>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</si>
  <si>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</si>
  <si>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</si>
  <si>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</si>
  <si>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</si>
  <si>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</si>
  <si>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</si>
  <si>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</si>
  <si>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</si>
  <si>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</si>
  <si>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</si>
  <si>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</si>
  <si>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</si>
  <si>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</si>
  <si>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</si>
  <si>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</si>
  <si>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</si>
  <si>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</si>
  <si>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</si>
  <si>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</si>
  <si>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</si>
  <si>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</si>
  <si>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</si>
  <si>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</si>
  <si>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</si>
  <si>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</si>
  <si>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</si>
  <si>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</si>
  <si>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</si>
  <si>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</si>
  <si>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</si>
  <si>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</si>
  <si>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</si>
  <si>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</si>
  <si>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</si>
  <si>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</si>
  <si>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</si>
  <si>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</si>
  <si>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</si>
  <si>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</si>
  <si>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</si>
  <si>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</si>
  <si>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</si>
  <si>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</si>
  <si>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</si>
  <si>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</si>
  <si>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</si>
  <si>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</si>
  <si>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</si>
  <si>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</si>
  <si>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</si>
  <si>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</si>
  <si>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</si>
  <si>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</si>
  <si>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</si>
  <si>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</si>
  <si>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</si>
  <si>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</si>
  <si>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</si>
  <si>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</si>
  <si>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</si>
  <si>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</si>
  <si>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Venture Steel</t>
  </si>
  <si>
    <t>6208</t>
  </si>
  <si>
    <t>60 Disco Road, M9W 1L8 Etobicoke, Ontario, CA</t>
  </si>
  <si>
    <t>Raj Patel</t>
  </si>
  <si>
    <t>rpatel@venturesteel.com</t>
  </si>
  <si>
    <t>416-689-7452</t>
  </si>
  <si>
    <t>Claudio Cortina</t>
  </si>
  <si>
    <t>VP Operations</t>
  </si>
  <si>
    <t>ccortina@venturesteel.com</t>
  </si>
  <si>
    <t>416-798-9396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</si>
</sst>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2"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42"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rpatel@venturesteel.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ccortina@venturesteel.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75">
      <c r="A4" s="302"/>
      <c r="B4" s="30" t="s">
        <v>839</v>
      </c>
      <c r="C4" s="6"/>
      <c r="D4" s="177"/>
      <c r="E4" s="3"/>
      <c r="F4" s="6"/>
      <c r="G4" s="25"/>
    </row>
    <row r="5" spans="1:7">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33.75">
      <c r="A13" s="302"/>
      <c r="B13" s="2">
        <v>1</v>
      </c>
      <c r="C13" s="27" t="s">
        <v>1078</v>
      </c>
      <c r="D13" s="28" t="s">
        <v>866</v>
      </c>
      <c r="E13" s="163" t="s">
        <v>843</v>
      </c>
      <c r="F13" s="163"/>
      <c r="G13" s="25"/>
    </row>
    <row r="14" spans="1:7" ht="33.75">
      <c r="A14" s="302"/>
      <c r="B14" s="2">
        <v>2</v>
      </c>
      <c r="C14" s="27" t="s">
        <v>1078</v>
      </c>
      <c r="D14" s="28" t="s">
        <v>1015</v>
      </c>
      <c r="E14" s="163" t="s">
        <v>526</v>
      </c>
      <c r="F14" s="163" t="s">
        <v>527</v>
      </c>
      <c r="G14" s="25"/>
    </row>
    <row r="15" spans="1:7" ht="89.1"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099999999999994"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50000000000001" customHeight="1">
      <c r="A28" s="302"/>
      <c r="B28" s="315"/>
      <c r="C28" s="309"/>
      <c r="D28" s="312"/>
      <c r="E28" s="300"/>
      <c r="F28" s="165" t="s">
        <v>57</v>
      </c>
      <c r="G28" s="25"/>
    </row>
    <row r="29" spans="1:7" ht="74.45" customHeight="1">
      <c r="A29" s="302"/>
      <c r="B29" s="315"/>
      <c r="C29" s="309"/>
      <c r="D29" s="312"/>
      <c r="E29" s="300"/>
      <c r="F29" s="165" t="s">
        <v>58</v>
      </c>
      <c r="G29" s="25"/>
    </row>
    <row r="30" spans="1:7" ht="62.4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45" customHeight="1">
      <c r="A33" s="302"/>
      <c r="B33" s="315"/>
      <c r="C33" s="309"/>
      <c r="D33" s="312"/>
      <c r="E33" s="300"/>
      <c r="F33" s="165" t="s">
        <v>62</v>
      </c>
      <c r="G33" s="25"/>
    </row>
    <row r="34" spans="1:7" ht="89.1" customHeight="1">
      <c r="A34" s="302"/>
      <c r="B34" s="315"/>
      <c r="C34" s="309"/>
      <c r="D34" s="312"/>
      <c r="E34" s="300"/>
      <c r="F34" s="165" t="s">
        <v>64</v>
      </c>
      <c r="G34" s="25"/>
    </row>
    <row r="35" spans="1:7" ht="29.1" customHeight="1">
      <c r="A35" s="302"/>
      <c r="B35" s="315"/>
      <c r="C35" s="309"/>
      <c r="D35" s="312"/>
      <c r="E35" s="300"/>
      <c r="F35" s="165" t="s">
        <v>65</v>
      </c>
      <c r="G35" s="25"/>
    </row>
    <row r="36" spans="1:7" ht="126.75">
      <c r="A36" s="302"/>
      <c r="B36" s="316"/>
      <c r="C36" s="310"/>
      <c r="D36" s="313"/>
      <c r="E36" s="301"/>
      <c r="F36" s="166" t="s">
        <v>66</v>
      </c>
      <c r="G36" s="25"/>
    </row>
    <row r="37" spans="1:7" ht="112.5">
      <c r="A37" s="302"/>
      <c r="B37" s="141">
        <v>3.01</v>
      </c>
      <c r="C37" s="142" t="s">
        <v>67</v>
      </c>
      <c r="D37" s="28" t="s">
        <v>2234</v>
      </c>
      <c r="E37" s="167" t="s">
        <v>1316</v>
      </c>
      <c r="F37" s="168" t="s">
        <v>1420</v>
      </c>
      <c r="G37" s="25"/>
    </row>
    <row r="38" spans="1:7" ht="101.25">
      <c r="A38" s="302"/>
      <c r="B38" s="141">
        <v>3.02</v>
      </c>
      <c r="C38" s="142" t="s">
        <v>1349</v>
      </c>
      <c r="D38" s="28" t="s">
        <v>2235</v>
      </c>
      <c r="E38" s="167" t="s">
        <v>1364</v>
      </c>
      <c r="F38" s="168" t="s">
        <v>1421</v>
      </c>
      <c r="G38" s="25"/>
    </row>
    <row r="39" spans="1:7" ht="101.25">
      <c r="A39" s="302"/>
      <c r="B39" s="150">
        <v>4</v>
      </c>
      <c r="C39" s="149" t="s">
        <v>1517</v>
      </c>
      <c r="D39" s="28" t="s">
        <v>2236</v>
      </c>
      <c r="E39" s="27" t="s">
        <v>2182</v>
      </c>
      <c r="F39" s="27" t="s">
        <v>1518</v>
      </c>
      <c r="G39" s="25"/>
    </row>
    <row r="40" spans="1:7" ht="56.25">
      <c r="A40" s="302"/>
      <c r="B40" s="141">
        <v>4.01</v>
      </c>
      <c r="C40" s="149" t="s">
        <v>1517</v>
      </c>
      <c r="D40" s="28" t="s">
        <v>2238</v>
      </c>
      <c r="E40" s="27" t="s">
        <v>2194</v>
      </c>
      <c r="F40" s="27" t="s">
        <v>2198</v>
      </c>
      <c r="G40" s="25"/>
    </row>
    <row r="41" spans="1:7" ht="56.25">
      <c r="A41" s="302"/>
      <c r="B41" s="141" t="s">
        <v>2225</v>
      </c>
      <c r="C41" s="149" t="s">
        <v>1517</v>
      </c>
      <c r="D41" s="28" t="s">
        <v>2237</v>
      </c>
      <c r="E41" s="27" t="s">
        <v>2228</v>
      </c>
      <c r="F41" s="27" t="s">
        <v>2226</v>
      </c>
      <c r="G41" s="25"/>
    </row>
    <row r="42" spans="1:7" ht="56.25">
      <c r="A42" s="302"/>
      <c r="B42" s="141" t="s">
        <v>2259</v>
      </c>
      <c r="C42" s="149" t="s">
        <v>1517</v>
      </c>
      <c r="D42" s="28" t="s">
        <v>2264</v>
      </c>
      <c r="E42" s="27" t="s">
        <v>2227</v>
      </c>
      <c r="F42" s="27" t="s">
        <v>2260</v>
      </c>
      <c r="G42" s="25"/>
    </row>
    <row r="43" spans="1:7" ht="123.75">
      <c r="A43" s="302"/>
      <c r="B43" s="160">
        <v>4.0999999999999996</v>
      </c>
      <c r="C43" s="149" t="s">
        <v>2263</v>
      </c>
      <c r="D43" s="161">
        <v>42867</v>
      </c>
      <c r="E43" s="169" t="s">
        <v>2266</v>
      </c>
      <c r="F43" s="27" t="s">
        <v>2265</v>
      </c>
      <c r="G43" s="25"/>
    </row>
    <row r="44" spans="1:7" ht="78.75">
      <c r="A44" s="302"/>
      <c r="B44" s="160">
        <v>4.2</v>
      </c>
      <c r="C44" s="149" t="s">
        <v>2263</v>
      </c>
      <c r="D44" s="161">
        <v>42704</v>
      </c>
      <c r="E44" s="169" t="s">
        <v>2462</v>
      </c>
      <c r="F44" s="27" t="s">
        <v>2437</v>
      </c>
      <c r="G44" s="25"/>
    </row>
    <row r="45" spans="1:7" ht="157.5">
      <c r="A45" s="302"/>
      <c r="B45" s="202">
        <v>5</v>
      </c>
      <c r="C45" s="149" t="s">
        <v>2263</v>
      </c>
      <c r="D45" s="161">
        <v>42867</v>
      </c>
      <c r="E45" s="169" t="s">
        <v>12683</v>
      </c>
      <c r="F45" s="27" t="s">
        <v>12405</v>
      </c>
      <c r="G45" s="25"/>
    </row>
    <row r="46" spans="1:7" ht="45">
      <c r="A46" s="302"/>
      <c r="B46" s="160">
        <v>5.01</v>
      </c>
      <c r="C46" s="149" t="s">
        <v>2263</v>
      </c>
      <c r="D46" s="161">
        <v>42907</v>
      </c>
      <c r="E46" s="169" t="s">
        <v>15484</v>
      </c>
      <c r="F46" s="27" t="s">
        <v>12405</v>
      </c>
      <c r="G46" s="25"/>
    </row>
    <row r="47" spans="1:7" ht="67.5">
      <c r="A47" s="302"/>
      <c r="B47" s="160">
        <v>5.0999999999999996</v>
      </c>
      <c r="C47" s="149" t="s">
        <v>2263</v>
      </c>
      <c r="D47" s="161">
        <v>43070</v>
      </c>
      <c r="E47" s="169" t="s">
        <v>12893</v>
      </c>
      <c r="F47" s="27" t="s">
        <v>12894</v>
      </c>
      <c r="G47" s="25"/>
    </row>
    <row r="48" spans="1:7" ht="56.25">
      <c r="A48" s="302"/>
      <c r="B48" s="160">
        <v>5.1100000000000003</v>
      </c>
      <c r="C48" s="149" t="s">
        <v>13129</v>
      </c>
      <c r="D48" s="161">
        <v>43217</v>
      </c>
      <c r="E48" s="169" t="s">
        <v>13255</v>
      </c>
      <c r="F48" s="27" t="s">
        <v>13163</v>
      </c>
      <c r="G48" s="25"/>
    </row>
    <row r="49" spans="1:7" ht="56.25">
      <c r="A49" s="302"/>
      <c r="B49" s="160">
        <v>5.12</v>
      </c>
      <c r="C49" s="149" t="s">
        <v>13129</v>
      </c>
      <c r="D49" s="161">
        <v>43581</v>
      </c>
      <c r="E49" s="169" t="s">
        <v>13255</v>
      </c>
      <c r="F49" s="27" t="s">
        <v>13807</v>
      </c>
      <c r="G49" s="25"/>
    </row>
    <row r="50" spans="1:7" ht="78.75">
      <c r="A50" s="302"/>
      <c r="B50" s="202">
        <v>6</v>
      </c>
      <c r="C50" s="149" t="s">
        <v>13129</v>
      </c>
      <c r="D50" s="161">
        <v>43964</v>
      </c>
      <c r="E50" s="169" t="s">
        <v>14020</v>
      </c>
      <c r="F50" s="27" t="s">
        <v>13810</v>
      </c>
      <c r="G50" s="25"/>
    </row>
    <row r="51" spans="1:7" ht="45">
      <c r="A51" s="302"/>
      <c r="B51" s="160">
        <v>6.01</v>
      </c>
      <c r="C51" s="149" t="s">
        <v>13129</v>
      </c>
      <c r="D51" s="161">
        <v>43970</v>
      </c>
      <c r="E51" s="169" t="s">
        <v>15485</v>
      </c>
      <c r="F51" s="169" t="s">
        <v>13810</v>
      </c>
      <c r="G51" s="25"/>
    </row>
    <row r="52" spans="1:7" ht="45">
      <c r="A52" s="302"/>
      <c r="B52" s="160">
        <v>6.1</v>
      </c>
      <c r="C52" s="149" t="s">
        <v>13129</v>
      </c>
      <c r="D52" s="161">
        <v>44314</v>
      </c>
      <c r="E52" s="169" t="s">
        <v>15477</v>
      </c>
      <c r="F52" s="169" t="s">
        <v>15015</v>
      </c>
      <c r="G52" s="25"/>
    </row>
    <row r="53" spans="1:7" ht="45">
      <c r="A53" s="302"/>
      <c r="B53" s="160">
        <v>6.2</v>
      </c>
      <c r="C53" s="149" t="s">
        <v>13129</v>
      </c>
      <c r="D53" s="161">
        <v>44678</v>
      </c>
      <c r="E53" s="169" t="s">
        <v>15477</v>
      </c>
      <c r="F53" s="169" t="s">
        <v>15476</v>
      </c>
      <c r="G53" s="25"/>
    </row>
    <row r="54" spans="1:7" ht="45">
      <c r="A54" s="302"/>
      <c r="B54" s="160">
        <v>6.21</v>
      </c>
      <c r="C54" s="149" t="s">
        <v>13129</v>
      </c>
      <c r="D54" s="161">
        <v>44687</v>
      </c>
      <c r="E54" s="169" t="s">
        <v>15486</v>
      </c>
      <c r="F54" s="169" t="s">
        <v>15476</v>
      </c>
      <c r="G54" s="25"/>
    </row>
    <row r="55" spans="1:7" ht="45">
      <c r="A55" s="302"/>
      <c r="B55" s="160">
        <v>6.22</v>
      </c>
      <c r="C55" s="149" t="s">
        <v>13129</v>
      </c>
      <c r="D55" s="275">
        <v>44692</v>
      </c>
      <c r="E55" s="169" t="s">
        <v>15485</v>
      </c>
      <c r="F55" s="169" t="s">
        <v>15476</v>
      </c>
      <c r="G55" s="25"/>
    </row>
    <row r="56" spans="1:7" ht="56.25">
      <c r="A56" s="302"/>
      <c r="B56" s="202">
        <v>6.3</v>
      </c>
      <c r="C56" s="149" t="s">
        <v>13129</v>
      </c>
      <c r="D56" s="275">
        <v>45051</v>
      </c>
      <c r="E56" s="169" t="s">
        <v>15753</v>
      </c>
      <c r="F56" s="169" t="s">
        <v>15534</v>
      </c>
      <c r="G56" s="25"/>
    </row>
    <row r="57" spans="1:7" ht="45">
      <c r="A57" s="302"/>
      <c r="B57" s="160">
        <v>6.31</v>
      </c>
      <c r="C57" s="149" t="s">
        <v>13129</v>
      </c>
      <c r="D57" s="275">
        <v>45072</v>
      </c>
      <c r="E57" s="169" t="s">
        <v>15755</v>
      </c>
      <c r="F57" s="169" t="s">
        <v>15534</v>
      </c>
      <c r="G57" s="25"/>
    </row>
    <row r="58" spans="1:7" ht="44.45" customHeight="1">
      <c r="A58" s="302"/>
      <c r="B58" s="202">
        <v>6.4</v>
      </c>
      <c r="C58" s="149" t="s">
        <v>13129</v>
      </c>
      <c r="D58" s="275">
        <v>45408</v>
      </c>
      <c r="E58" s="169" t="s">
        <v>15757</v>
      </c>
      <c r="F58" s="169" t="s">
        <v>15756</v>
      </c>
      <c r="G58" s="25"/>
    </row>
    <row r="59" spans="1:7" ht="13.5" thickBot="1">
      <c r="A59" s="303"/>
      <c r="B59" s="304" t="str">
        <f ca="1">OFFSET(L!$C$1,MATCH("General"&amp;"Cpy",L!$A:$A,0)-1,SL,,)</f>
        <v>© 2024 Responsible Minerals Initiative. All rights reserved.</v>
      </c>
      <c r="C59" s="304"/>
      <c r="D59" s="304"/>
      <c r="E59" s="304"/>
      <c r="F59" s="304"/>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topLeftCell="A40" zoomScalePageLayoutView="70" workbookViewId="0">
      <selection activeCell="D89" sqref="D89:E8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15856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15857</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15859</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15860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15861</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15863</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15864</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45408</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 xml:space="preserve">Tin  </v>
      </c>
      <c r="C27" s="35"/>
      <c r="D27" s="326" t="s">
        <v>485</v>
      </c>
      <c r="E27" s="327"/>
      <c r="F27" s="12"/>
      <c r="G27" s="334"/>
      <c r="H27" s="335"/>
      <c r="I27" s="335"/>
      <c r="J27" s="336"/>
      <c r="K27" s="36"/>
      <c r="L27" s="116"/>
      <c r="P27" s="45" t="str">
        <f>IF(D$27="No","","(*)")</f>
        <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485</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v>
      </c>
      <c r="C31" s="10"/>
      <c r="D31" s="331" t="str">
        <f ca="1">D25</f>
        <v>Answer</v>
      </c>
      <c r="E31" s="331"/>
      <c r="F31" s="18"/>
      <c r="G31" s="44" t="str">
        <f ca="1">G25</f>
        <v>Comments</v>
      </c>
      <c r="H31" s="44"/>
      <c r="I31" s="44"/>
      <c r="J31" s="83"/>
      <c r="K31" s="36"/>
      <c r="L31" s="111" t="s">
        <v>1231</v>
      </c>
      <c r="P31" s="45">
        <f>COUNTIF(D$26:D$29,"No")</f>
        <v>4</v>
      </c>
      <c r="Q31" s="45" t="str">
        <f>IF(P31=4,""," (*)")</f>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 xml:space="preserve">Tin  </v>
      </c>
      <c r="C33" s="10"/>
      <c r="D33" s="326"/>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v>
      </c>
      <c r="C37" s="10"/>
      <c r="D37" s="331" t="str">
        <f ca="1">D25</f>
        <v>Answer</v>
      </c>
      <c r="E37" s="331"/>
      <c r="F37" s="18"/>
      <c r="G37" s="44" t="str">
        <f ca="1">G25</f>
        <v>Comments</v>
      </c>
      <c r="H37" s="374"/>
      <c r="I37" s="374"/>
      <c r="J37" s="374"/>
      <c r="K37" s="36"/>
      <c r="L37" s="111" t="s">
        <v>1231</v>
      </c>
      <c r="P37" s="45">
        <f>COUNTIF(D$26:D$29,"No")+COUNTIF(D$32:D$35,"No")</f>
        <v>4</v>
      </c>
      <c r="Q37" s="45" t="str">
        <f>IF(P37&gt;3,""," (*)")</f>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 xml:space="preserve">Tin  </v>
      </c>
      <c r="C39" s="10"/>
      <c r="D39" s="326"/>
      <c r="E39" s="327"/>
      <c r="F39" s="47"/>
      <c r="G39" s="334"/>
      <c r="H39" s="335"/>
      <c r="I39" s="335"/>
      <c r="J39" s="336"/>
      <c r="K39" s="36"/>
      <c r="L39" s="116"/>
      <c r="P39" s="45" t="str">
        <f>IF((OR(D$27="No",D$33="No")),"","(*)")</f>
        <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v>
      </c>
      <c r="C43" s="10"/>
      <c r="D43" s="331" t="str">
        <f ca="1">D25</f>
        <v>Answer</v>
      </c>
      <c r="E43" s="331"/>
      <c r="F43" s="18"/>
      <c r="G43" s="44" t="str">
        <f ca="1">G25</f>
        <v>Comments</v>
      </c>
      <c r="H43" s="44"/>
      <c r="I43" s="44"/>
      <c r="J43" s="83"/>
      <c r="K43" s="36"/>
      <c r="L43" s="111"/>
      <c r="P43" s="45">
        <f>COUNTIF(D$26:D$29,"No")+COUNTIF(D$32:D$35,"No")</f>
        <v>4</v>
      </c>
      <c r="Q43" s="45" t="str">
        <f>IF(P43&gt;3,""," (*)")</f>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 xml:space="preserve">Tin  </v>
      </c>
      <c r="C45" s="10"/>
      <c r="D45" s="326"/>
      <c r="E45" s="327"/>
      <c r="F45" s="47"/>
      <c r="G45" s="334"/>
      <c r="H45" s="335"/>
      <c r="I45" s="335"/>
      <c r="J45" s="336"/>
      <c r="K45" s="36"/>
      <c r="L45" s="111"/>
      <c r="P45" s="45" t="str">
        <f>IF((OR(D$27="No",D$33="No")),"","(*)")</f>
        <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 xml:space="preserve">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 xml:space="preserve">Tin  </v>
      </c>
      <c r="C51" s="10"/>
      <c r="D51" s="326"/>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 xml:space="preserve">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 xml:space="preserve">Tin  </v>
      </c>
      <c r="C57" s="35"/>
      <c r="D57" s="368"/>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 xml:space="preserve">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 xml:space="preserve">Tin  </v>
      </c>
      <c r="C63" s="10"/>
      <c r="D63" s="326"/>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 xml:space="preserve">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 xml:space="preserve">Tin  </v>
      </c>
      <c r="C69" s="35"/>
      <c r="D69" s="326"/>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v>
      </c>
      <c r="C75" s="57"/>
      <c r="D75" s="326" t="s">
        <v>485</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v>
      </c>
      <c r="C77" s="57"/>
      <c r="D77" s="326" t="s">
        <v>485</v>
      </c>
      <c r="E77" s="327"/>
      <c r="F77" s="57"/>
      <c r="G77" s="338"/>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v>
      </c>
      <c r="C79" s="57"/>
      <c r="D79" s="326" t="s">
        <v>485</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v>
      </c>
      <c r="C81" s="57"/>
      <c r="D81" s="326" t="s">
        <v>485</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v>
      </c>
      <c r="C83" s="57"/>
      <c r="D83" s="326" t="s">
        <v>485</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v>
      </c>
      <c r="C85" s="57"/>
      <c r="D85" s="379" t="s">
        <v>485</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v>
      </c>
      <c r="C87" s="57"/>
      <c r="D87" s="326" t="s">
        <v>485</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
      </c>
    </row>
    <row r="99" spans="2:7" ht="15.75" hidden="1">
      <c r="B99" s="188">
        <v>1</v>
      </c>
      <c r="D99" s="282" t="str">
        <f>IF(AND(OR($D$27="Yes",$D$27=""),OR($D$33="Yes",$D$33="")),"Yes","")</f>
        <v/>
      </c>
      <c r="E99" s="282" t="str">
        <f>IF(AND(OR($D$26="Yes",$D$26=""),OR($D$32="Yes",$D$32="")),"Greater than 50%","")</f>
        <v/>
      </c>
      <c r="G99" s="282" t="str">
        <f>IF(OR($D$27="Yes",$D$27=""),"No","")</f>
        <v/>
      </c>
    </row>
    <row r="100" spans="2:7" ht="15.75" hidden="1">
      <c r="B100" s="236" t="s">
        <v>2463</v>
      </c>
      <c r="D100" s="282" t="str">
        <f>IF(AND(OR($D$27="Yes",$D$27=""),OR($D$33="Yes",$D$33="")),"No","")</f>
        <v/>
      </c>
      <c r="E100" s="282" t="str">
        <f>IF(AND(OR($D$26="Yes",$D$26=""),OR($D$32="Yes",$D$32="")),"50% or less","")</f>
        <v/>
      </c>
      <c r="G100" s="282" t="str">
        <f>IF(OR($D$28="Yes",$D$28=""),"Yes","")</f>
        <v/>
      </c>
    </row>
    <row r="101" spans="2:7" ht="15.75" hidden="1">
      <c r="B101" s="236" t="s">
        <v>2464</v>
      </c>
      <c r="D101" s="282" t="str">
        <f>IF(AND(OR($D$27="Yes",$D$27=""),OR($D$33="Yes",$D$33="")),"Unknown","")</f>
        <v/>
      </c>
      <c r="E101" s="282" t="str">
        <f>IF(AND(OR($D$26="Yes",$D$26=""),OR($D$32="Yes",$D$32="")),"None","")</f>
        <v/>
      </c>
      <c r="G101" s="282" t="str">
        <f>IF(OR($D$28="Yes",$D$28=""),"No","")</f>
        <v/>
      </c>
    </row>
    <row r="102" spans="2:7" ht="15.75" hidden="1">
      <c r="B102" s="236" t="s">
        <v>2465</v>
      </c>
      <c r="D102" s="282" t="str">
        <f>IF(AND(OR($D$28="Yes",$D$28=""),OR($D$34="Yes",$D$34="")),"Yes","")</f>
        <v/>
      </c>
      <c r="E102" s="282" t="str">
        <f>IF(AND(OR($D$27="Yes",$D$27=""),OR($D$33="Yes",$D$33="")),"100%","")</f>
        <v/>
      </c>
      <c r="G102" s="282" t="str">
        <f>IF(OR($D$29="Yes",$D$29=""),"Yes","")</f>
        <v/>
      </c>
    </row>
    <row r="103" spans="2:7" ht="15.75" hidden="1">
      <c r="B103" s="236" t="s">
        <v>2466</v>
      </c>
      <c r="D103" s="282" t="str">
        <f>IF(AND(OR($D$28="Yes",$D$28=""),OR($D$34="Yes",$D$34="")),"No","")</f>
        <v/>
      </c>
      <c r="E103" s="282" t="str">
        <f>IF(AND(OR($D$27="Yes",$D$27=""),OR($D$33="Yes",$D$33="")),"Greater than 90%","")</f>
        <v/>
      </c>
      <c r="G103" s="282" t="str">
        <f>IF(OR($D$29="Yes",$D$29=""),"No","")</f>
        <v/>
      </c>
    </row>
    <row r="104" spans="2:7" ht="15.75" hidden="1">
      <c r="B104" s="236" t="s">
        <v>487</v>
      </c>
      <c r="D104" s="282" t="str">
        <f>IF(AND(OR($D$28="Yes",$D$28=""),OR($D$34="Yes",$D$34="")),"Unknown","")</f>
        <v/>
      </c>
      <c r="E104" s="282" t="str">
        <f>IF(AND(OR($D$27="Yes",$D$27=""),OR($D$33="Yes",$D$33="")),"Greater than 75%","")</f>
        <v/>
      </c>
    </row>
    <row r="105" spans="2:7" ht="15.75" hidden="1">
      <c r="B105" s="236" t="s">
        <v>14954</v>
      </c>
      <c r="D105" s="282" t="str">
        <f>IF(AND(OR($D$29="Yes",$D$29=""),OR($D$35="Yes",$D$35="")),"Yes","")</f>
        <v/>
      </c>
      <c r="E105" s="282" t="str">
        <f>IF(AND(OR($D$27="Yes",$D$27=""),OR($D$33="Yes",$D$33="")),"Greater than 50%","")</f>
        <v/>
      </c>
    </row>
    <row r="106" spans="2:7" ht="15.75" hidden="1">
      <c r="B106" s="236" t="s">
        <v>12372</v>
      </c>
      <c r="D106" s="282" t="str">
        <f>IF(AND(OR($D$29="Yes",$D$29=""),OR($D$35="Yes",$D$35="")),"No","")</f>
        <v/>
      </c>
      <c r="E106" s="282" t="str">
        <f>IF(AND(OR($D$27="Yes",$D$27=""),OR($D$33="Yes",$D$33="")),"50% or less","")</f>
        <v/>
      </c>
    </row>
    <row r="107" spans="2:7" ht="15.75" hidden="1">
      <c r="B107" s="236" t="s">
        <v>485</v>
      </c>
      <c r="D107" s="282" t="str">
        <f>IF(AND(OR($D$29="Yes",$D$29=""),OR($D$35="Yes",$D$35="")),"Unknown","")</f>
        <v/>
      </c>
      <c r="E107" s="282" t="str">
        <f>IF(AND(OR($D$27="Yes",$D$27=""),OR($D$33="Yes",$D$33="")),"None","")</f>
        <v/>
      </c>
    </row>
    <row r="108" spans="2:7" ht="15.75" hidden="1">
      <c r="B108" s="236" t="s">
        <v>13946</v>
      </c>
      <c r="E108" s="282" t="str">
        <f>IF(AND(OR($D$28="Yes",$D$28=""),OR($D$34="Yes",$D$34="")),"100%","")</f>
        <v/>
      </c>
    </row>
    <row r="109" spans="2:7" ht="15.75" hidden="1">
      <c r="B109" s="236" t="s">
        <v>13948</v>
      </c>
      <c r="E109" s="282" t="str">
        <f>IF(AND(OR($D$28="Yes",$D$28=""),OR($D$34="Yes",$D$34="")),"Greater than 90%","")</f>
        <v/>
      </c>
    </row>
    <row r="110" spans="2:7" ht="15.75" hidden="1">
      <c r="B110" s="236" t="s">
        <v>13949</v>
      </c>
      <c r="E110" s="282" t="str">
        <f>IF(AND(OR($D$28="Yes",$D$28=""),OR($D$34="Yes",$D$34="")),"Greater than 75%","")</f>
        <v/>
      </c>
    </row>
    <row r="111" spans="2:7" ht="15.7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7"/>
  <sheetViews>
    <sheetView showGridLines="0" showZeros="0" zoomScaleNormal="100" zoomScalePageLayoutView="55" workbookViewId="0">
      <selection activeCell="A5" sqref="A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c r="B5" s="182" t="str">
        <f>IF(LEN(A5)=0,"",INDEX('Smelter Look-up'!$A:$A,MATCH($A5,'Smelter Look-up'!$E:$E,0)))</f>
        <v/>
      </c>
      <c r="C5" s="186" t="str">
        <f>IF(LEN(A5)=0,"",INDEX('Smelter Look-up'!$C:$C,MATCH($A5,'Smelter Look-up'!$E:$E,0)))</f>
        <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ca="1">IF(B5="","",IF(ISERROR(MATCH($E5,CL,0)),"Unknown",INDIRECT("'C'!$A$"&amp;MATCH($E5,CL,0)+1)))</f>
        <v/>
      </c>
      <c r="T5" s="181" t="str">
        <f ca="1">IF(B5="","",IF(ISERROR(MATCH($J5,SorP!$B$1:$B$6226,0)),"",INDIRECT("'SorP'!$A$"&amp;MATCH($S5&amp;$J5,SorP!C:C,0))))</f>
        <v/>
      </c>
      <c r="U5" s="201"/>
      <c r="V5" s="226" t="e">
        <f>IF(C5="",NA(),IF(OR(C5="Smelter not listed",C5="Smelter not yet identified"),MATCH($B5&amp;$D5,'Smelter Look-up'!$J:$J,0),MATCH($B5&amp;$C5,'Smelter Look-up'!$J:$J,0)))</f>
        <v>#N/A</v>
      </c>
      <c r="X5" s="227">
        <f t="shared" ref="X5" ca="1" si="0">IF(AND(C5="Smelter not listed",OR(LEN(D5)=0,LEN(E5)=0)),1,0)</f>
        <v>0</v>
      </c>
      <c r="AB5" s="228" t="str">
        <f t="shared" ref="AB5" si="1">B5&amp;C5</f>
        <v/>
      </c>
    </row>
    <row r="6" spans="1:34" s="227" customFormat="1" ht="20.100000000000001" customHeight="1">
      <c r="A6" s="262"/>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2">IF(B6="","",IF(ISERROR(MATCH($E6,CL,0)),"Unknown",INDIRECT("'C'!$A$"&amp;MATCH($E6,CL,0)+1)))</f>
        <v/>
      </c>
      <c r="T6" s="181" t="str">
        <f ca="1">IF(B6="","",IF(ISERROR(MATCH($J6,SorP!$B$1:$B$6226,0)),"",INDIRECT("'SorP'!$A$"&amp;MATCH($S6&amp;$J6,SorP!C:C,0))))</f>
        <v/>
      </c>
      <c r="U6" s="201"/>
      <c r="V6" s="226" t="e">
        <f>IF(C6="",NA(),IF(OR(C6="Smelter not listed",C6="Smelter not yet identified"),MATCH($B6&amp;$D6,'Smelter Look-up'!$J:$J,0),MATCH($B6&amp;$C6,'Smelter Look-up'!$J:$J,0)))</f>
        <v>#N/A</v>
      </c>
      <c r="X6" s="227">
        <f t="shared" ref="X6:X37" ca="1" si="3">IF(AND(C6="Smelter not listed",OR(LEN(D6)=0,LEN(E6)=0)),1,0)</f>
        <v>0</v>
      </c>
      <c r="AB6" s="228" t="str">
        <f t="shared" ref="AB6:AB37" si="4">B6&amp;C6</f>
        <v/>
      </c>
    </row>
    <row r="7" spans="1:34" s="227" customFormat="1" ht="20.100000000000001"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20.100000000000001"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20.100000000000001"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20.100000000000001"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20.100000000000001"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20.100000000000001"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100000000000001"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100000000000001"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00000000000001"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21" priority="9" stopIfTrue="1">
      <formula>IF(AND(B5&lt;&gt;"",C5=""),TRUE)</formula>
    </cfRule>
  </conditionalFormatting>
  <conditionalFormatting sqref="D5:D2504">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4 R5:R2504">
    <cfRule type="expression" dxfId="17" priority="7" stopIfTrue="1">
      <formula>IF(AND(E5="",$C5=$X$4),TRUE)</formula>
    </cfRule>
    <cfRule type="expression" dxfId="16" priority="8" stopIfTrue="1">
      <formula>IF(FIND("!",E5),TRUE)</formula>
    </cfRule>
  </conditionalFormatting>
  <conditionalFormatting sqref="F5:F2504">
    <cfRule type="expression" dxfId="15" priority="5" stopIfTrue="1">
      <formula>IF(AND(LEN($A5)&gt;0,$A5&lt;&gt;$F5),TRUE,FALSE)</formula>
    </cfRule>
  </conditionalFormatting>
  <conditionalFormatting sqref="G5:G2504">
    <cfRule type="expression" dxfId="14" priority="22" stopIfTrue="1">
      <formula>IF(FIND("Enter smelter details",G5),TRUE)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56"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Venture Steel</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Raj Patel</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rpatel@venturesteel.com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416-689-7452</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Claudio Cortina</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ccortina@venturesteel.com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45408</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 xml:space="preserve">Tin  </v>
      </c>
      <c r="B15" s="89" t="str">
        <f>Declaration!D27</f>
        <v>No</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 xml:space="preserve">Tin  </v>
      </c>
      <c r="B20" s="89">
        <f>IF($B$15="Yes",Declaration!D33,0)</f>
        <v>0</v>
      </c>
      <c r="C20" s="89" t="str">
        <f ca="1">IF(H20=1,J20,I20)</f>
        <v>Complete</v>
      </c>
      <c r="D20" s="97" t="str">
        <f>IF(H20=1,"Click here to answer question 2 for Tin","")</f>
        <v/>
      </c>
      <c r="E20" s="20" t="s">
        <v>797</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 xml:space="preserve">Tin  </v>
      </c>
      <c r="B25" s="89">
        <f>IF(AND($B$15="Yes",$B$20="Yes"),Declaration!D39,0)</f>
        <v>0</v>
      </c>
      <c r="C25" s="89" t="str">
        <f ca="1">IF(H25=1,J25,I25)</f>
        <v>Complete</v>
      </c>
      <c r="D25" s="97" t="str">
        <f>IF(H25=1,"Click here to answer question 3 for Tin","")</f>
        <v/>
      </c>
      <c r="E25" s="20" t="s">
        <v>797</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 xml:space="preserve">5) Does 100 percent of the 3TG (necessary to the functionality or production of your products) originate from recycled or scrap sources? </v>
      </c>
      <c r="B33" s="92"/>
      <c r="C33" s="92"/>
      <c r="D33" s="96"/>
      <c r="E33" s="20" t="s">
        <v>1295</v>
      </c>
      <c r="F33" s="93"/>
      <c r="J33" s="148"/>
    </row>
    <row r="34" spans="1:10" ht="51">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 xml:space="preserve">Tin  </v>
      </c>
      <c r="B35" s="89">
        <f>IF(AND($B$15="Yes",$B$20="Yes"),Declaration!D51,0)</f>
        <v>0</v>
      </c>
      <c r="C35" s="89" t="str">
        <f ca="1">IF(H35=1,J35,I35)</f>
        <v>Complete</v>
      </c>
      <c r="D35" s="260" t="str">
        <f>IF(H35=1,"Click here to answer question 5 for Tin","")</f>
        <v/>
      </c>
      <c r="E35" s="20" t="s">
        <v>1295</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 xml:space="preserve">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 xml:space="preserve">Tin  </v>
      </c>
      <c r="B40" s="268">
        <f>IF(AND($B$15="Yes",$B$20="Yes"),Declaration!D57,0)</f>
        <v>0</v>
      </c>
      <c r="C40" s="89" t="str">
        <f ca="1">IF(H40=1,J40,I40)</f>
        <v>Complete</v>
      </c>
      <c r="D40" s="261" t="str">
        <f>IF(H40=1,"Click here to answer question 6 for Tin","")</f>
        <v/>
      </c>
      <c r="E40" s="20" t="s">
        <v>796</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 xml:space="preserve">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 xml:space="preserve">Tin  </v>
      </c>
      <c r="B45" s="89">
        <f>IF(AND($B$15="Yes",$B$20="Yes"),Declaration!D63,0)</f>
        <v>0</v>
      </c>
      <c r="C45" s="89" t="str">
        <f ca="1">IF(H45=1,J45,I45)</f>
        <v>Complete</v>
      </c>
      <c r="D45" s="260" t="str">
        <f>IF(H45=1,"Click here to answer question 7 for Tin","")</f>
        <v/>
      </c>
      <c r="E45" s="20" t="s">
        <v>1291</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 xml:space="preserve">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 xml:space="preserve">Tin  </v>
      </c>
      <c r="B50" s="89">
        <f>IF(AND($B$15="Yes",$B$20="Yes"),Declaration!D69,0)</f>
        <v>0</v>
      </c>
      <c r="C50" s="89" t="str">
        <f ca="1">IF(H50=1,J50,I50)</f>
        <v>Complete</v>
      </c>
      <c r="D50" s="261" t="str">
        <f>IF(H50=1,"Click here to answer question 8 for Tin","")</f>
        <v/>
      </c>
      <c r="E50" s="20" t="s">
        <v>797</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v>
      </c>
      <c r="B54" s="89" t="str">
        <f>Declaration!D75</f>
        <v>No</v>
      </c>
      <c r="C54" s="89" t="str">
        <f t="shared" ref="C54:C60" ca="1" si="10">IF(H54=1,J54,I54)</f>
        <v>Complete</v>
      </c>
      <c r="D54" s="95" t="str">
        <f>IF(H54=1,"Click here to answer question (A)","")</f>
        <v/>
      </c>
      <c r="E54" s="20" t="s">
        <v>1295</v>
      </c>
      <c r="F54" s="94">
        <f>IF(SUM(F$24:F$27)=0,0,1)</f>
        <v>0</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t="str">
        <f>Declaration!D77</f>
        <v>No</v>
      </c>
      <c r="C55" s="89" t="str">
        <f t="shared" ca="1" si="10"/>
        <v>Complete</v>
      </c>
      <c r="D55" s="95" t="str">
        <f>IF(H55=1,"Click here to answer question (B)","")</f>
        <v/>
      </c>
      <c r="E55" s="20" t="s">
        <v>1295</v>
      </c>
      <c r="F55" s="94">
        <f t="shared" ref="F55" si="12">F$54</f>
        <v>0</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v>
      </c>
      <c r="B57" s="89" t="str">
        <f>Declaration!D79</f>
        <v>No</v>
      </c>
      <c r="C57" s="89" t="str">
        <f t="shared" ca="1" si="10"/>
        <v>Complete</v>
      </c>
      <c r="D57" s="95" t="str">
        <f>IF(H57=1,"Click here to answer question (C)","")</f>
        <v/>
      </c>
      <c r="E57" s="20" t="s">
        <v>1295</v>
      </c>
      <c r="F57" s="94">
        <f>F$54</f>
        <v>0</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v>
      </c>
      <c r="B58" s="89" t="str">
        <f>Declaration!D81</f>
        <v>No</v>
      </c>
      <c r="C58" s="89" t="str">
        <f t="shared" ca="1" si="10"/>
        <v>Complete</v>
      </c>
      <c r="D58" s="95" t="str">
        <f>IF(H58=1,"Click here to answer question (D)","")</f>
        <v/>
      </c>
      <c r="E58" s="20" t="s">
        <v>1295</v>
      </c>
      <c r="F58" s="94">
        <f>F$54</f>
        <v>0</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v>
      </c>
      <c r="B59" s="89" t="str">
        <f>Declaration!D83</f>
        <v>No</v>
      </c>
      <c r="C59" s="89" t="str">
        <f t="shared" ca="1" si="10"/>
        <v>Complete</v>
      </c>
      <c r="D59" s="95" t="str">
        <f>IF(H59=1,"Click here to answer question (E)","")</f>
        <v/>
      </c>
      <c r="E59" s="20" t="s">
        <v>1295</v>
      </c>
      <c r="F59" s="94">
        <f>F$54</f>
        <v>0</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v>
      </c>
      <c r="B60" s="89" t="str">
        <f>Declaration!D85</f>
        <v>No</v>
      </c>
      <c r="C60" s="89" t="str">
        <f t="shared" ca="1" si="10"/>
        <v>Complete</v>
      </c>
      <c r="D60" s="95" t="str">
        <f>IF(H60=1,"Click here to answer question (F)","")</f>
        <v/>
      </c>
      <c r="E60" s="20" t="s">
        <v>1295</v>
      </c>
      <c r="F60" s="94">
        <f>F$54</f>
        <v>0</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v>
      </c>
      <c r="B62" s="89" t="str">
        <f>Declaration!D87</f>
        <v>No</v>
      </c>
      <c r="C62" s="89" t="str">
        <f t="shared" ref="C62:C68" ca="1" si="13">IF(H62=1,J62,I62)</f>
        <v>Complete</v>
      </c>
      <c r="D62" s="95" t="str">
        <f>IF(H62=1,"Click here to answer question (G)","")</f>
        <v/>
      </c>
      <c r="E62" s="20" t="s">
        <v>1295</v>
      </c>
      <c r="F62" s="94">
        <f>F$54</f>
        <v>0</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v>
      </c>
      <c r="B63" s="89" t="str">
        <f>Declaration!D89</f>
        <v>No</v>
      </c>
      <c r="C63" s="89" t="str">
        <f t="shared" ca="1" si="13"/>
        <v>Complete</v>
      </c>
      <c r="D63" s="95" t="str">
        <f>IF(H63=1,"Click here to answer question (H)","")</f>
        <v/>
      </c>
      <c r="E63" s="20" t="s">
        <v>1295</v>
      </c>
      <c r="F63" s="94">
        <f>F$54</f>
        <v>0</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0</v>
      </c>
      <c r="G66" s="70">
        <f>IF(AND(COUNTIF(SmelterIdetifiedForMetal,"Tin")&gt;0,COUNTIF('Smelter List'!AB$5:AB$2504,"Tin?*")&gt;0),0,1)</f>
        <v>1</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13.75">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30">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schemas.microsoft.com/office/infopath/2007/PartnerControls"/>
    <ds:schemaRef ds:uri="http://purl.org/dc/elements/1.1/"/>
    <ds:schemaRef ds:uri="http://purl.org/dc/dcmitype/"/>
    <ds:schemaRef ds:uri="a54701f6-876b-4337-a24e-543e1bd311e6"/>
    <ds:schemaRef ds:uri="http://schemas.microsoft.com/office/2006/metadata/properties"/>
    <ds:schemaRef ds:uri="http://schemas.openxmlformats.org/package/2006/metadata/core-properties"/>
    <ds:schemaRef ds:uri="http://schemas.microsoft.com/office/2006/documentManagement/types"/>
    <ds:schemaRef ds:uri="http://purl.org/dc/terms/"/>
    <ds:schemaRef ds:uri="6e8a5f3d-031c-4996-804e-0e28298fe1e2"/>
    <ds:schemaRef ds:uri="http://www.w3.org/XML/1998/namespac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Yasin Asad</cp:lastModifiedBy>
  <cp:lastPrinted>2015-04-21T20:47:43Z</cp:lastPrinted>
  <dcterms:created xsi:type="dcterms:W3CDTF">2010-06-21T21:00:23Z</dcterms:created>
  <dcterms:modified xsi:type="dcterms:W3CDTF">2024-05-21T14:30:08Z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